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</sheets>
  <definedNames>
    <definedName name="_xlnm.Print_Area" localSheetId="0">'A'!$A$1:$T$39</definedName>
    <definedName name="_xlnm.Print_Area" localSheetId="1">'B'!$A$1:$I$172</definedName>
    <definedName name="_xlnm.Print_Area" localSheetId="5">'F'!$A$1:$I$43</definedName>
    <definedName name="_xlnm.Print_Area">'B'!$B$9:$D$168</definedName>
    <definedName name="PRINT_AREA_MI">'B'!$B$9:$D$168</definedName>
    <definedName name="_xlnm.Print_Titles" localSheetId="1">'B'!$A:$A,'B'!$1:$9</definedName>
  </definedNames>
  <calcPr fullCalcOnLoad="1"/>
</workbook>
</file>

<file path=xl/sharedStrings.xml><?xml version="1.0" encoding="utf-8"?>
<sst xmlns="http://schemas.openxmlformats.org/spreadsheetml/2006/main" count="583" uniqueCount="342">
  <si>
    <t xml:space="preserve"> </t>
  </si>
  <si>
    <t>% FTE</t>
  </si>
  <si>
    <t>ANN SAL</t>
  </si>
  <si>
    <t>FICA</t>
  </si>
  <si>
    <t>H/M/L</t>
  </si>
  <si>
    <t xml:space="preserve">TOT COMP </t>
  </si>
  <si>
    <t>SUP/IND</t>
  </si>
  <si>
    <t>-</t>
  </si>
  <si>
    <t>TOTALS</t>
  </si>
  <si>
    <t>FTE</t>
  </si>
  <si>
    <t>DIR COST</t>
  </si>
  <si>
    <t>SCHEDULE B</t>
  </si>
  <si>
    <t>CATEGORY TOTALS</t>
  </si>
  <si>
    <t>16. Total</t>
  </si>
  <si>
    <t>SCHEDULE C</t>
  </si>
  <si>
    <t>1.  Personnel Costs (Schedule A)</t>
  </si>
  <si>
    <t>2.  Indirect Costs (Schedule B)</t>
  </si>
  <si>
    <t>3.  Total Costs (1 + 2)</t>
  </si>
  <si>
    <t>4.  Allocation of Support/Indirect</t>
  </si>
  <si>
    <t>X</t>
  </si>
  <si>
    <t>5.  Total Cost Per Service</t>
  </si>
  <si>
    <t>6.  Total Units of Service</t>
  </si>
  <si>
    <t>7.  Cost Per Unit of Service</t>
  </si>
  <si>
    <t>8.  Designated Grants/Donations</t>
  </si>
  <si>
    <t>9.  Alloc. of Undesignated Grants</t>
  </si>
  <si>
    <t>10. Total Adjusted Cost</t>
  </si>
  <si>
    <t>11. Adjusted Cost Per Unit</t>
  </si>
  <si>
    <t xml:space="preserve">Enter file name of Schedule A </t>
  </si>
  <si>
    <t>followed by (~) below:</t>
  </si>
  <si>
    <t>sched-a.wk1~</t>
  </si>
  <si>
    <t>DEPRECIATION SCHEDULE</t>
  </si>
  <si>
    <t>UNIT</t>
  </si>
  <si>
    <t>SALVAGE</t>
  </si>
  <si>
    <t>USEFUL</t>
  </si>
  <si>
    <t>CURRENT</t>
  </si>
  <si>
    <t>ITEM</t>
  </si>
  <si>
    <t>NO.</t>
  </si>
  <si>
    <t>COST</t>
  </si>
  <si>
    <t>TOTAL</t>
  </si>
  <si>
    <t>VALUE</t>
  </si>
  <si>
    <t>LIFE</t>
  </si>
  <si>
    <t>DEPREC.</t>
  </si>
  <si>
    <t>=</t>
  </si>
  <si>
    <t>Unemployment Insurance</t>
  </si>
  <si>
    <t>Computational Worksheet</t>
  </si>
  <si>
    <t>Unempl.</t>
  </si>
  <si>
    <t>Wages</t>
  </si>
  <si>
    <t>Support</t>
  </si>
  <si>
    <t>Rm/Brd</t>
  </si>
  <si>
    <t>RHS</t>
  </si>
  <si>
    <t>Totals:</t>
  </si>
  <si>
    <t>Unemployment Rate:</t>
  </si>
  <si>
    <t>Workers Compensation</t>
  </si>
  <si>
    <t>POSITION TITLE</t>
  </si>
  <si>
    <t>1.  Other Personnel Costs (Code 6500)</t>
  </si>
  <si>
    <t xml:space="preserve">    C. Recruitment and Advertising (Code 6507)</t>
  </si>
  <si>
    <t xml:space="preserve">    B. Workers Compensation (Code 6506)</t>
  </si>
  <si>
    <t>2.  Communications (Code 6600)</t>
  </si>
  <si>
    <t xml:space="preserve">    A. Telephone (Code 6601)</t>
  </si>
  <si>
    <t xml:space="preserve">    B. Postage (Code 6602)</t>
  </si>
  <si>
    <t xml:space="preserve">    C. Printing/Duplication (Code 6603)</t>
  </si>
  <si>
    <t>3.  Maintenance and Repairs (Code 6700)</t>
  </si>
  <si>
    <t xml:space="preserve">    A. Building (Code 6701)</t>
  </si>
  <si>
    <t xml:space="preserve">    B. Grounds (Code 6702)</t>
  </si>
  <si>
    <t xml:space="preserve">    C. Program Equipment (Code 6703)</t>
  </si>
  <si>
    <t xml:space="preserve">    D. Facility Equipment (Code 6704)</t>
  </si>
  <si>
    <t xml:space="preserve">    E. Office Equipment (Code 6705)</t>
  </si>
  <si>
    <t xml:space="preserve">    F. Service Agreements (Code 6706)</t>
  </si>
  <si>
    <t>4.  Physical Plant Costs (Code 6800)</t>
  </si>
  <si>
    <t xml:space="preserve">    A. Building Lease/Rent (Code 6801)</t>
  </si>
  <si>
    <t xml:space="preserve">    B. Approved Building Interest (Code 6802)</t>
  </si>
  <si>
    <t xml:space="preserve">    C. Taxes (Code 6803)</t>
  </si>
  <si>
    <t xml:space="preserve">    D. Building Insurance (Code 6804)</t>
  </si>
  <si>
    <t xml:space="preserve">    E. Building Depreciation (Code 6805)</t>
  </si>
  <si>
    <t>5.  Utilities (Code 6900)</t>
  </si>
  <si>
    <t xml:space="preserve">    A. Water/Sewer (Code 6901)</t>
  </si>
  <si>
    <t xml:space="preserve">    B. Gas/Electric (Code 6902)</t>
  </si>
  <si>
    <t xml:space="preserve">    C. Trash Removal (Code 6903)</t>
  </si>
  <si>
    <t xml:space="preserve">    D. Cable TV (Code 6904)</t>
  </si>
  <si>
    <t>6.  Food Services (Code 7000)</t>
  </si>
  <si>
    <t xml:space="preserve">    A. Client (Code 7001)</t>
  </si>
  <si>
    <t xml:space="preserve">    B. Staff (Code 7002)</t>
  </si>
  <si>
    <t>7.  Materials and Supplies (Code 7100)</t>
  </si>
  <si>
    <t xml:space="preserve">    A1.Materials/Supplies Program (Code 7101)</t>
  </si>
  <si>
    <t xml:space="preserve">    A2.Materials/Supplies Facility (Code 7102)</t>
  </si>
  <si>
    <t xml:space="preserve">    A3.Materials/Supplies Office (Code 7103)</t>
  </si>
  <si>
    <t xml:space="preserve">    B. Non-Legend Medical Supplies (Code 7104)</t>
  </si>
  <si>
    <t xml:space="preserve">    C. Legend Drugs Non-Medicaid (Code 7105)</t>
  </si>
  <si>
    <t xml:space="preserve">    A. Legal Services (Code 7201)</t>
  </si>
  <si>
    <t xml:space="preserve">    B. Accounting/Bookkeeping (Code 7202)</t>
  </si>
  <si>
    <t xml:space="preserve">    C. Audit Services (Code 7203)</t>
  </si>
  <si>
    <t xml:space="preserve">    D. Consultants (Code 7204)</t>
  </si>
  <si>
    <t>8.  Professional Services (Code 7200)</t>
  </si>
  <si>
    <t xml:space="preserve">    A. Mileage (Code 7301)</t>
  </si>
  <si>
    <t xml:space="preserve">    B. Lodging (Code 7302)</t>
  </si>
  <si>
    <t xml:space="preserve">    C. Meals (Code 7303)</t>
  </si>
  <si>
    <t xml:space="preserve">    D. Dues/Fees (Code 7304)</t>
  </si>
  <si>
    <t xml:space="preserve">    E. Books &amp; Subscriptions (Code 7305)</t>
  </si>
  <si>
    <t>9.  Staff Training-Direct Care (Code 7300)</t>
  </si>
  <si>
    <t>10. Staff Travel-Administration (Code 7400)</t>
  </si>
  <si>
    <t xml:space="preserve">    A. Mileage (Code 7401)</t>
  </si>
  <si>
    <t xml:space="preserve">    B. Lodging (Code 7402)</t>
  </si>
  <si>
    <t xml:space="preserve">    C. Meals (Code 7403)</t>
  </si>
  <si>
    <t>11. Insurance (Code 7500)</t>
  </si>
  <si>
    <t xml:space="preserve">    A1.Liability  Officers (Code 7501)</t>
  </si>
  <si>
    <t xml:space="preserve">    A2.Liability Professional (Code 7502)</t>
  </si>
  <si>
    <t xml:space="preserve">    A3.Liability Comprehensive (Code 7503)</t>
  </si>
  <si>
    <t xml:space="preserve">    B. Fidelity Bond (Code 7504)   </t>
  </si>
  <si>
    <t>12. Licensure/Accreditation (Code 7600)</t>
  </si>
  <si>
    <t xml:space="preserve">    A. Licenses-Non-vehicle (Code 7601)</t>
  </si>
  <si>
    <t xml:space="preserve">    B. Accreditation (Code 7602)</t>
  </si>
  <si>
    <t>13. Equipment and Furnishings (Code 7700)</t>
  </si>
  <si>
    <t xml:space="preserve">    A1.Program Purchases (Code 7701)</t>
  </si>
  <si>
    <t xml:space="preserve">    A2.Facility Purchases (Code 7702)</t>
  </si>
  <si>
    <t xml:space="preserve">    A3.Office Purchases (Code 7703)</t>
  </si>
  <si>
    <t xml:space="preserve">    B1.Program Leases (Code 7704)</t>
  </si>
  <si>
    <t xml:space="preserve">    B2.Facility Leases (Code 7705)</t>
  </si>
  <si>
    <t xml:space="preserve">    B3.Office Leases (Code 7706)</t>
  </si>
  <si>
    <t xml:space="preserve">    C1.Program Depreciation (Code 7707)</t>
  </si>
  <si>
    <t xml:space="preserve">    C2.Facility Depreciation (Code 7708)</t>
  </si>
  <si>
    <t xml:space="preserve">    C3.Office Depreciation (Code 7709)</t>
  </si>
  <si>
    <t>14. Transportation (Code 7800)</t>
  </si>
  <si>
    <t xml:space="preserve">    A. Fuel/Oil/Tires/Inspections (Code 7801)</t>
  </si>
  <si>
    <t xml:space="preserve">    B. Vehicle Insurance (Code 7802)</t>
  </si>
  <si>
    <t xml:space="preserve">    C. Vehicle Interest/Lease (Code 7803)</t>
  </si>
  <si>
    <t xml:space="preserve">    D. Maintenance/Repair (Code 7804)</t>
  </si>
  <si>
    <t xml:space="preserve">    G. Vehicle Depreciation (Code 7805)</t>
  </si>
  <si>
    <t xml:space="preserve">    I. Staff-reimb. Client Travel (Code 7806)</t>
  </si>
  <si>
    <t>15. Miscellaneous (Code 7900)</t>
  </si>
  <si>
    <t xml:space="preserve">    A. Management Fee (Code 7901)</t>
  </si>
  <si>
    <t xml:space="preserve">    D. Other Communications (Code 6604)</t>
  </si>
  <si>
    <t xml:space="preserve">    D. Other Materials and Supplies (Code 7106)</t>
  </si>
  <si>
    <t xml:space="preserve">    E. Other Professional Services (Code 7205)</t>
  </si>
  <si>
    <t xml:space="preserve">    F. Other Staff Training (Code 7306)</t>
  </si>
  <si>
    <t xml:space="preserve">    D. Other Staff Travel (Code 7404)</t>
  </si>
  <si>
    <t xml:space="preserve">    C. Other Insurance (Code 7505)</t>
  </si>
  <si>
    <t xml:space="preserve">    J. Other Transportation (Code 7807)</t>
  </si>
  <si>
    <t xml:space="preserve">    B. Other Miscellaneous (Code 7902)</t>
  </si>
  <si>
    <t>REPORTING PERIOD:</t>
  </si>
  <si>
    <t>AGENCY AND FACILITY NAME:</t>
  </si>
  <si>
    <t>EXPENSE CATEGORIES</t>
  </si>
  <si>
    <t>MRDD UNIFORM COST REPORT SCHEDULES</t>
  </si>
  <si>
    <t xml:space="preserve">    A. Unemployment Insurance (Code 6505)</t>
  </si>
  <si>
    <t>SERVICE</t>
  </si>
  <si>
    <t>Workers Comp Rate</t>
  </si>
  <si>
    <t>SAM II #:</t>
  </si>
  <si>
    <t>REGIONAL OFFICE:</t>
  </si>
  <si>
    <t>Info</t>
  </si>
  <si>
    <t>Support/indirect 5100</t>
  </si>
  <si>
    <t>Applied behavior analysis consultation (autism) 5101</t>
  </si>
  <si>
    <t>Behavior therapy 5102</t>
  </si>
  <si>
    <t>Behavioral therapy consultation 5103</t>
  </si>
  <si>
    <t>Case management client advocacy 5104</t>
  </si>
  <si>
    <t>Case management crisis intervention 5105</t>
  </si>
  <si>
    <t>Communication skills instruction 5106</t>
  </si>
  <si>
    <t>Community specialist services 5107</t>
  </si>
  <si>
    <t>Community transition 5108</t>
  </si>
  <si>
    <t>Counseling 5109</t>
  </si>
  <si>
    <t>Developmental habilitative skills evaluation 5115</t>
  </si>
  <si>
    <t>Interpreting 5118</t>
  </si>
  <si>
    <t>Music therapy 5119</t>
  </si>
  <si>
    <t>Occupational therapy 5120</t>
  </si>
  <si>
    <t>Occupational therapy consultation 5121</t>
  </si>
  <si>
    <t>Occupational therapy cota 5122</t>
  </si>
  <si>
    <t>Parent caregiver training 5123</t>
  </si>
  <si>
    <t>Physical therapy 5128</t>
  </si>
  <si>
    <t>Physical therapy assistant 5129</t>
  </si>
  <si>
    <t>Physical therapy consultation 5130</t>
  </si>
  <si>
    <t>Psychological evaluation 5132</t>
  </si>
  <si>
    <t>Psychiatric evaluation 5133</t>
  </si>
  <si>
    <t>Recreation therapeutic 5134</t>
  </si>
  <si>
    <t>Recreation therapy group 5136</t>
  </si>
  <si>
    <t>Recreation therapy individual 5137</t>
  </si>
  <si>
    <t>Respite care in home day 5139</t>
  </si>
  <si>
    <t>Respite care in home group 5140</t>
  </si>
  <si>
    <t>Respite care in home individual 5141</t>
  </si>
  <si>
    <t>Respite care out of home 5142</t>
  </si>
  <si>
    <t>Site based team development 5143</t>
  </si>
  <si>
    <t>Specialized med equip and supplies (adapt equip) 5144</t>
  </si>
  <si>
    <t>Speech therapy 5146</t>
  </si>
  <si>
    <t>Speech therapy consultation 5147</t>
  </si>
  <si>
    <t>Transportation 5150</t>
  </si>
  <si>
    <t>Admininistrator/Executive Director 4101</t>
  </si>
  <si>
    <t>Administrative staff/Clerical 4102</t>
  </si>
  <si>
    <t>Assistant Administrator 4103</t>
  </si>
  <si>
    <t>CIST 4104</t>
  </si>
  <si>
    <t>CMT 4105</t>
  </si>
  <si>
    <t>C/N/A 4106</t>
  </si>
  <si>
    <t>Community Integration 4107</t>
  </si>
  <si>
    <t>Community Specialist 4108</t>
  </si>
  <si>
    <t>Consumer/Client 4109</t>
  </si>
  <si>
    <t>Cook 4110</t>
  </si>
  <si>
    <t>Dietician 4112</t>
  </si>
  <si>
    <t>Direct Care Support Staff 4113</t>
  </si>
  <si>
    <t>Direct Care Support Staff Lead 4114</t>
  </si>
  <si>
    <t>Dispatcher 4115</t>
  </si>
  <si>
    <t>Driver 4116</t>
  </si>
  <si>
    <t>House Parent 4117</t>
  </si>
  <si>
    <t>Housekeeper 4118</t>
  </si>
  <si>
    <t>Job Coach 4119</t>
  </si>
  <si>
    <t>LPN 4120</t>
  </si>
  <si>
    <t>Maintenance 4121</t>
  </si>
  <si>
    <t>Manager Business 4122</t>
  </si>
  <si>
    <t>Manager House 4123</t>
  </si>
  <si>
    <t>Manager Personnel 4124</t>
  </si>
  <si>
    <t>Manager Program 4125</t>
  </si>
  <si>
    <t>Personal Assistant 4126</t>
  </si>
  <si>
    <t>Owner 4127</t>
  </si>
  <si>
    <t>QDDP/QMRP 4128</t>
  </si>
  <si>
    <t>Quality Assurance 4129</t>
  </si>
  <si>
    <t>RN 4130</t>
  </si>
  <si>
    <t>Social Worker 4131</t>
  </si>
  <si>
    <t>Teacher 4132</t>
  </si>
  <si>
    <t>Teaching Assistant 4133</t>
  </si>
  <si>
    <t>Therapist 4134</t>
  </si>
  <si>
    <t>Trainer 4135</t>
  </si>
  <si>
    <t>ISL -Individualized supported living 5117</t>
  </si>
  <si>
    <t>GH/RCF Residential habilitation 5138</t>
  </si>
  <si>
    <t>Day hab off site group 5111</t>
  </si>
  <si>
    <t>Day hab off site individual 5112</t>
  </si>
  <si>
    <t>Day hab on site group 5113</t>
  </si>
  <si>
    <t>Day hab on site individual 5114</t>
  </si>
  <si>
    <t>Personal assistant agency based 5124</t>
  </si>
  <si>
    <t>Personal assistant group (2-3) 5125</t>
  </si>
  <si>
    <t>Personal assistant group (4-6) 5126</t>
  </si>
  <si>
    <t>Personal assistant specialized 5127</t>
  </si>
  <si>
    <t>Physical therapy eval client oriented 5131</t>
  </si>
  <si>
    <t>Recreation therapy eval 5135</t>
  </si>
  <si>
    <t>Speech language eval 5145</t>
  </si>
  <si>
    <t>Supported employ group (enclave) 5148</t>
  </si>
  <si>
    <t>Supported employ individual (job coach) 5149</t>
  </si>
  <si>
    <t xml:space="preserve"> Code 6501</t>
  </si>
  <si>
    <t>Code 6502</t>
  </si>
  <si>
    <t>Code 6503</t>
  </si>
  <si>
    <t>Environmental access adapt (home mod) 5116</t>
  </si>
  <si>
    <t>Annual cost of land lines, cell phones, internet.Internet is S/I if for billing, service site if for consumer/staff</t>
  </si>
  <si>
    <t>Beepers</t>
  </si>
  <si>
    <t>This is the facility/service site location</t>
  </si>
  <si>
    <t>DC: Annual cost for building lease/rent (if office related then it would be a support/ind cost</t>
  </si>
  <si>
    <t xml:space="preserve">DC:  Annual cost for building loan where applicable </t>
  </si>
  <si>
    <t>DC: Annual cost for any property taxes on building if owned</t>
  </si>
  <si>
    <t>DC:annual cost for building depreciation if owned</t>
  </si>
  <si>
    <t>DC: Annual cost for one basic cable TV hookup per facility</t>
  </si>
  <si>
    <t>DC: Annual cost of insurance</t>
  </si>
  <si>
    <t>DC: Annual cost for programmatic materia/supplies ex: reinforcer</t>
  </si>
  <si>
    <t>DC: Annual cost for facility materials/supplies ex:cleaning, laundry, soaps, etc.</t>
  </si>
  <si>
    <t>Sup/Ind: Annual cost for office materials/supplies</t>
  </si>
  <si>
    <t>DC: Annual mileage cost for staff driving to required off-site trainings</t>
  </si>
  <si>
    <t>DC: Annual cost for staff overnight lodging when attending required off site training</t>
  </si>
  <si>
    <t>DC: Annual cost for out of pocket expense for staff meals when attending required off site trainings</t>
  </si>
  <si>
    <t>DC: Annual cost of dues/fees for required staff training</t>
  </si>
  <si>
    <t>Annual cost of required staff training materials</t>
  </si>
  <si>
    <t>General required trainings for staff- admin staff expenses not included here unless trianing to perform partical direct care service</t>
  </si>
  <si>
    <t>S/I: for professional meeting/optional business function such as MCDDS</t>
  </si>
  <si>
    <t>S/I: Annual cost for management travel to provider organization meetings</t>
  </si>
  <si>
    <t>S/I: annual cost for management overnight travel to provider organization meetings</t>
  </si>
  <si>
    <t>S/I: Annual cost for out of pocket meal expense when attending provider organization meetings.</t>
  </si>
  <si>
    <t>S/I: Annual cost for directors/officers liability error/omissions insurance</t>
  </si>
  <si>
    <t>S/I: Annual cost for professional liability insurance</t>
  </si>
  <si>
    <t>S/I: annual cost for comprehensive liability insurance</t>
  </si>
  <si>
    <t>S/I: Annual cost for surety bond</t>
  </si>
  <si>
    <t>S/I:  annualized cost for city business license (where applicable)</t>
  </si>
  <si>
    <t>S/I: Annualized cost of accreditation expense</t>
  </si>
  <si>
    <t>DC:  Annual cost for programmatic equipment/furnishings purchaes for small items under $30</t>
  </si>
  <si>
    <t>DC:  Annual cost for facilty equipment/furnishing purchases for items under $300</t>
  </si>
  <si>
    <t>S/I:  Annualized costs for office euqipment/furnishings items under $300</t>
  </si>
  <si>
    <t>S/I:  Annual cost for office equipment/furnishings leases</t>
  </si>
  <si>
    <t>S/I:  Annual cost for office equipment/furnishings depreciation</t>
  </si>
  <si>
    <t>DC: Annual cost of facility equipment/furnishing depreciation for group homes and on site programs</t>
  </si>
  <si>
    <t>DC: Annual cost for program equipment/furnishings depreciation for group homes and on site programs</t>
  </si>
  <si>
    <t>DC:  Annual cost for programmatic equipment/furnishings leases for group homes and on site programs.</t>
  </si>
  <si>
    <t>DC:  Annual cost for facility equipment/furnishings lease for group homes and on site programs</t>
  </si>
  <si>
    <t>As the annual UCR is to show actual cost, you would not show a management fee here.</t>
  </si>
  <si>
    <t>Total units/year for each service.  Ex: 8 bed full group home = 8x365 days = 2920 units that year</t>
  </si>
  <si>
    <t>Albany  011</t>
  </si>
  <si>
    <t>Kirksville 012</t>
  </si>
  <si>
    <t>Hannibal 013</t>
  </si>
  <si>
    <t>Kansas City 014</t>
  </si>
  <si>
    <t>Joplin 015</t>
  </si>
  <si>
    <t>Springfield 016</t>
  </si>
  <si>
    <t>Rolla 017</t>
  </si>
  <si>
    <t>Poplar Bluff 018</t>
  </si>
  <si>
    <t>Columbia 029</t>
  </si>
  <si>
    <t>DC:Distribute between sites accordingly. Ex:newspaper ads, background checks, drug testing, etc.</t>
  </si>
  <si>
    <t>DC: Annual cost of postage.split between services.</t>
  </si>
  <si>
    <t>DC: Annual cost of outside printing.Split between services. Not the agency copier cost(shown elsewhere)</t>
  </si>
  <si>
    <t>DC: Annual cost for extraordinary maintenance/repair</t>
  </si>
  <si>
    <t>DC:Annual cost for lawn mowing/snow removal</t>
  </si>
  <si>
    <t>DC: Annual cost for maintenance/repair of programmatic equipment, EG repair of positive reinforcement devises</t>
  </si>
  <si>
    <t>DC: Annual cost for maintenance/repair of facility equipment, EG refrigerator, air conditioning, furnace</t>
  </si>
  <si>
    <t>S/I: Annual cost for maintenace/report of office equipment</t>
  </si>
  <si>
    <t>S/I: Annual cost for ongoing service ie: extermination, fire alarm systems, copy machine</t>
  </si>
  <si>
    <t>DC: Annual cost for company vehicle fuel/oil/tires/inspection</t>
  </si>
  <si>
    <t>DC:  Annual cost for company vehicle comprehensive/collison/liability insurance</t>
  </si>
  <si>
    <t>DC:  Annual cost for company vehicle loan interest based on multiyear loan payout</t>
  </si>
  <si>
    <t>DC: Estimated annualized cost for company vehicle maintenance/repair</t>
  </si>
  <si>
    <t xml:space="preserve">DC:Annual cost for vehicle depreciation based on multi year depreciable service life of owned </t>
  </si>
  <si>
    <t>DC: annual cost for staff mileage expense when using their personal vehicles for their own personal vehicles for company business</t>
  </si>
  <si>
    <t>St. Louis County 023</t>
  </si>
  <si>
    <t>Tri-County 023</t>
  </si>
  <si>
    <t xml:space="preserve">NOTES:  </t>
  </si>
  <si>
    <t>Not a DMH Service 5151</t>
  </si>
  <si>
    <t>Sikeston  019</t>
  </si>
  <si>
    <t>Monday</t>
  </si>
  <si>
    <t>Tuesday</t>
  </si>
  <si>
    <t>Wednesday</t>
  </si>
  <si>
    <t>Thursday</t>
  </si>
  <si>
    <t>Friday</t>
  </si>
  <si>
    <t>Saturday</t>
  </si>
  <si>
    <t>Sunday</t>
  </si>
  <si>
    <t>6 a.m.</t>
  </si>
  <si>
    <t>12 p.m.</t>
  </si>
  <si>
    <t>12 a.m.</t>
  </si>
  <si>
    <t>staff hours per week</t>
  </si>
  <si>
    <t xml:space="preserve">hrs  X  52 weeks  =  </t>
  </si>
  <si>
    <t xml:space="preserve"> hrs per year or</t>
  </si>
  <si>
    <t>QDDP Oversight</t>
  </si>
  <si>
    <t>consumers =</t>
  </si>
  <si>
    <t>hours OR</t>
  </si>
  <si>
    <t>RN Oversight</t>
  </si>
  <si>
    <t xml:space="preserve">consumers = </t>
  </si>
  <si>
    <t>Direct Care Staffing Factor</t>
  </si>
  <si>
    <t>Group Home Staffing Pattern - Direct Care</t>
  </si>
  <si>
    <t>Level of Facility:</t>
  </si>
  <si>
    <t>List the number of hours direct care staff will receive for vacation, sick, holidays, planning meetings,etc.</t>
  </si>
  <si>
    <t xml:space="preserve"> X Total Direct Care FTE / 2,080 hrs =</t>
  </si>
  <si>
    <r>
      <rPr>
        <b/>
        <sz val="10"/>
        <rFont val="Arial"/>
        <family val="2"/>
      </rPr>
      <t>2.50</t>
    </r>
    <r>
      <rPr>
        <sz val="10"/>
        <rFont val="Arial"/>
        <family val="2"/>
      </rPr>
      <t xml:space="preserve"> hours per consumer per week X 52 weeks X </t>
    </r>
  </si>
  <si>
    <t>5 a.m.</t>
  </si>
  <si>
    <r>
      <rPr>
        <b/>
        <sz val="10"/>
        <rFont val="Arial"/>
        <family val="2"/>
      </rPr>
      <t>1.25</t>
    </r>
    <r>
      <rPr>
        <sz val="10"/>
        <rFont val="Arial"/>
        <family val="2"/>
      </rPr>
      <t xml:space="preserve"> hours per consumer per month X 12 months X</t>
    </r>
  </si>
  <si>
    <t>Code 5100</t>
  </si>
  <si>
    <t>SCHEDULE A</t>
  </si>
  <si>
    <t>If provider works with more than one RO, a separate cost report must be completed for each office.</t>
  </si>
  <si>
    <t>(2) Additional instructions are located here (click on the arrow at the end of this cell to view/scroll through the instructions).</t>
  </si>
  <si>
    <t xml:space="preserve">(1) This form has instructions built into the spreadsheet.  Click in a heading box to see the instructions.  </t>
  </si>
  <si>
    <t>**For example, if you click on "% FTE" in cell B14 on Sch A you will see the following information in a yellow box, "Figure the percent of FTE below for each Position Title you have indicated..."  Instructions are also located on Sch B (tab B). For example, if you click on "Telephone" in cell A19 on Sch B, you will see the following info,"Annual cost of land lines, cell phones, internet..."</t>
  </si>
  <si>
    <t>Administrator salary will be support/indirect unless they perform some direct functions and then it should be split.</t>
  </si>
  <si>
    <t>SERVICE SITES CHOSEN ABOVE WILL AUTOMATICALLY TRANSFER TO SCHEDULE B along with provider name.</t>
  </si>
  <si>
    <t>Delete service sites not needed if desired before printing.  Be sure to only print the pages needed as there's additional info to the far right (the instructions).</t>
  </si>
  <si>
    <t>A key to a good UCR is to maintain good records of when employees work across different services/sites.</t>
  </si>
  <si>
    <t>ISL, PA, Respite, Supported Employment.</t>
  </si>
  <si>
    <t xml:space="preserve">Service Centers:  All ISL's can be combined into one column; PA M/B, General and Group can be combined into one column; Out of home &amp; In home respite can be combined into one column; all supported employment can be combined into one column.   </t>
  </si>
  <si>
    <t>Service Centers:  Each Group Home and all other services not indicated on line above must be separated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</si>
</sst>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_(* #,##0_);_(* \(#,##0\);_(* &quot;-&quot;??_);_(@_)"/>
    <numFmt numFmtId="167" formatCode="_(* #,##0.0000_);_(* \(#,##0.0000\);_(* &quot;-&quot;??_);_(@_)"/>
    <numFmt numFmtId="168" formatCode="0.0000"/>
  </numFmts>
  <fonts count="59">
    <font>
      <sz val="9"/>
      <name val="Courier"/>
      <family val="0"/>
    </font>
    <font>
      <sz val="11"/>
      <color indexed="8"/>
      <name val="Calibri"/>
      <family val="2"/>
    </font>
    <font>
      <sz val="9"/>
      <color indexed="12"/>
      <name val="Courier"/>
      <family val="0"/>
    </font>
    <font>
      <b/>
      <sz val="9"/>
      <name val="Courier"/>
      <family val="0"/>
    </font>
    <font>
      <b/>
      <sz val="15"/>
      <name val="Courier"/>
      <family val="0"/>
    </font>
    <font>
      <sz val="8"/>
      <name val="Calibri"/>
      <family val="2"/>
    </font>
    <font>
      <sz val="11"/>
      <name val="Calibri"/>
      <family val="2"/>
    </font>
    <font>
      <b/>
      <sz val="8"/>
      <color indexed="57"/>
      <name val="Calibri"/>
      <family val="2"/>
    </font>
    <font>
      <sz val="8"/>
      <color indexed="57"/>
      <name val="Calibri"/>
      <family val="2"/>
    </font>
    <font>
      <sz val="9"/>
      <name val="Calibri"/>
      <family val="2"/>
    </font>
    <font>
      <b/>
      <sz val="9"/>
      <color indexed="10"/>
      <name val="Courier"/>
      <family val="3"/>
    </font>
    <font>
      <b/>
      <sz val="10"/>
      <color indexed="10"/>
      <name val="Courier"/>
      <family val="3"/>
    </font>
    <font>
      <b/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Courier"/>
      <family val="3"/>
    </font>
    <font>
      <sz val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6"/>
      <name val="Calibri"/>
      <family val="2"/>
    </font>
    <font>
      <sz val="8"/>
      <color theme="6"/>
      <name val="Calibri"/>
      <family val="2"/>
    </font>
    <font>
      <b/>
      <sz val="9"/>
      <color rgb="FFFF0000"/>
      <name val="Courier"/>
      <family val="3"/>
    </font>
    <font>
      <b/>
      <sz val="10"/>
      <color rgb="FFFF0000"/>
      <name val="Courier"/>
      <family val="3"/>
    </font>
    <font>
      <sz val="10"/>
      <color rgb="FFFF0000"/>
      <name val="Arial"/>
      <family val="2"/>
    </font>
    <font>
      <sz val="9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 horizontal="fill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fill"/>
      <protection/>
    </xf>
    <xf numFmtId="9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9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fill"/>
      <protection/>
    </xf>
    <xf numFmtId="5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5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 horizontal="left" vertical="top"/>
      <protection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fill"/>
      <protection/>
    </xf>
    <xf numFmtId="9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vertical="top"/>
      <protection/>
    </xf>
    <xf numFmtId="0" fontId="6" fillId="0" borderId="0" xfId="0" applyFont="1" applyAlignment="1">
      <alignment/>
    </xf>
    <xf numFmtId="0" fontId="0" fillId="0" borderId="0" xfId="0" applyBorder="1" applyAlignment="1">
      <alignment vertical="top"/>
    </xf>
    <xf numFmtId="0" fontId="3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fill"/>
      <protection/>
    </xf>
    <xf numFmtId="0" fontId="5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/>
    </xf>
    <xf numFmtId="165" fontId="3" fillId="33" borderId="0" xfId="0" applyNumberFormat="1" applyFont="1" applyFill="1" applyAlignment="1" applyProtection="1">
      <alignment/>
      <protection locked="0"/>
    </xf>
    <xf numFmtId="165" fontId="3" fillId="33" borderId="0" xfId="0" applyNumberFormat="1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9" fontId="3" fillId="33" borderId="0" xfId="0" applyNumberFormat="1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39" fontId="3" fillId="33" borderId="0" xfId="0" applyNumberFormat="1" applyFont="1" applyFill="1" applyAlignment="1" applyProtection="1">
      <alignment/>
      <protection/>
    </xf>
    <xf numFmtId="5" fontId="3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/>
      <protection/>
    </xf>
    <xf numFmtId="14" fontId="56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Fill="1" applyAlignment="1" applyProtection="1">
      <alignment/>
      <protection locked="0"/>
    </xf>
    <xf numFmtId="4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166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67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57" fillId="0" borderId="0" xfId="0" applyFont="1" applyAlignment="1">
      <alignment/>
    </xf>
    <xf numFmtId="2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66" fontId="14" fillId="0" borderId="0" xfId="42" applyNumberFormat="1" applyFont="1" applyFill="1" applyAlignment="1">
      <alignment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4" fillId="33" borderId="0" xfId="0" applyFont="1" applyFill="1" applyAlignment="1" applyProtection="1">
      <alignment horizontal="center"/>
      <protection locked="0"/>
    </xf>
    <xf numFmtId="2" fontId="14" fillId="0" borderId="11" xfId="0" applyNumberFormat="1" applyFont="1" applyBorder="1" applyAlignment="1">
      <alignment/>
    </xf>
    <xf numFmtId="2" fontId="14" fillId="0" borderId="0" xfId="0" applyNumberFormat="1" applyFont="1" applyAlignment="1" applyProtection="1">
      <alignment horizontal="right"/>
      <protection/>
    </xf>
    <xf numFmtId="43" fontId="14" fillId="0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2" fontId="14" fillId="33" borderId="11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14" fontId="3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14" fontId="3" fillId="0" borderId="0" xfId="0" applyNumberFormat="1" applyFont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left" vertical="top"/>
    </xf>
    <xf numFmtId="0" fontId="19" fillId="0" borderId="0" xfId="0" applyFont="1" applyAlignment="1" applyProtection="1">
      <alignment horizontal="left" vertical="top" wrapText="1"/>
      <protection/>
    </xf>
    <xf numFmtId="0" fontId="0" fillId="0" borderId="10" xfId="0" applyBorder="1" applyAlignment="1">
      <alignment vertical="top"/>
    </xf>
    <xf numFmtId="0" fontId="3" fillId="0" borderId="10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3" fillId="0" borderId="10" xfId="0" applyFont="1" applyBorder="1" applyAlignment="1" applyProtection="1">
      <alignment horizontal="left"/>
      <protection/>
    </xf>
    <xf numFmtId="3" fontId="58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A63"/>
  <sheetViews>
    <sheetView showGridLines="0" tabSelected="1" zoomScalePageLayoutView="0" workbookViewId="0" topLeftCell="A1">
      <selection activeCell="J28" sqref="J28"/>
    </sheetView>
  </sheetViews>
  <sheetFormatPr defaultColWidth="9.625" defaultRowHeight="12"/>
  <cols>
    <col min="1" max="1" width="24.50390625" style="0" customWidth="1"/>
    <col min="2" max="9" width="12.625" style="0" customWidth="1"/>
    <col min="10" max="10" width="16.50390625" style="0" customWidth="1"/>
    <col min="11" max="11" width="12.25390625" style="0" customWidth="1"/>
    <col min="12" max="12" width="16.50390625" style="0" customWidth="1"/>
    <col min="13" max="13" width="12.25390625" style="0" customWidth="1"/>
    <col min="14" max="14" width="17.50390625" style="0" customWidth="1"/>
    <col min="15" max="15" width="14.00390625" style="0" customWidth="1"/>
    <col min="16" max="16" width="16.75390625" style="0" customWidth="1"/>
    <col min="17" max="17" width="14.00390625" style="0" customWidth="1"/>
    <col min="18" max="18" width="17.00390625" style="0" customWidth="1"/>
    <col min="19" max="19" width="14.875" style="0" customWidth="1"/>
    <col min="20" max="20" width="15.50390625" style="0" customWidth="1"/>
    <col min="21" max="35" width="9.625" style="0" customWidth="1"/>
    <col min="36" max="36" width="9.875" style="0" customWidth="1"/>
    <col min="37" max="47" width="9.625" style="0" hidden="1" customWidth="1"/>
    <col min="48" max="62" width="9.625" style="0" customWidth="1"/>
  </cols>
  <sheetData>
    <row r="1" spans="1:38" ht="18.75">
      <c r="A1" s="23" t="s">
        <v>141</v>
      </c>
      <c r="AK1" s="107"/>
      <c r="AL1" s="107"/>
    </row>
    <row r="2" spans="37:43" ht="12.75">
      <c r="AK2" s="107"/>
      <c r="AL2" s="107"/>
      <c r="AM2" s="36" t="s">
        <v>148</v>
      </c>
      <c r="AQ2" s="37" t="s">
        <v>182</v>
      </c>
    </row>
    <row r="3" spans="1:43" ht="12.75">
      <c r="A3" s="24" t="s">
        <v>139</v>
      </c>
      <c r="C3" s="110"/>
      <c r="D3" s="110"/>
      <c r="E3" s="110"/>
      <c r="F3" s="58" t="s">
        <v>146</v>
      </c>
      <c r="H3" s="112"/>
      <c r="I3" s="112"/>
      <c r="J3" s="41"/>
      <c r="AM3" s="37" t="s">
        <v>149</v>
      </c>
      <c r="AQ3" s="37" t="s">
        <v>183</v>
      </c>
    </row>
    <row r="4" spans="37:43" ht="12.75">
      <c r="AK4" s="28" t="s">
        <v>274</v>
      </c>
      <c r="AM4" s="37" t="s">
        <v>150</v>
      </c>
      <c r="AQ4" s="37" t="s">
        <v>184</v>
      </c>
    </row>
    <row r="5" spans="1:183" ht="12.75">
      <c r="A5" s="9" t="s">
        <v>138</v>
      </c>
      <c r="B5" s="26"/>
      <c r="C5" s="57"/>
      <c r="D5" s="5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8" t="s">
        <v>282</v>
      </c>
      <c r="AL5" s="10"/>
      <c r="AM5" s="37" t="s">
        <v>151</v>
      </c>
      <c r="AN5" s="10"/>
      <c r="AO5" s="10"/>
      <c r="AP5" s="10"/>
      <c r="AQ5" s="37" t="s">
        <v>185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</row>
    <row r="6" spans="1:183" ht="12.7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28" t="s">
        <v>276</v>
      </c>
      <c r="AL6" s="10"/>
      <c r="AM6" s="37" t="s">
        <v>152</v>
      </c>
      <c r="AN6" s="10"/>
      <c r="AO6" s="10"/>
      <c r="AP6" s="10"/>
      <c r="AQ6" s="37" t="s">
        <v>186</v>
      </c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</row>
    <row r="7" spans="1:183" ht="12.75">
      <c r="A7" s="9" t="s">
        <v>145</v>
      </c>
      <c r="B7" s="9"/>
      <c r="C7" s="57"/>
      <c r="D7" s="5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28" t="s">
        <v>278</v>
      </c>
      <c r="AL7" s="10"/>
      <c r="AM7" s="37" t="s">
        <v>153</v>
      </c>
      <c r="AN7" s="10"/>
      <c r="AO7" s="10"/>
      <c r="AP7" s="10"/>
      <c r="AQ7" s="37" t="s">
        <v>187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</row>
    <row r="8" spans="1:183" ht="12.75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28" t="s">
        <v>277</v>
      </c>
      <c r="AL8" s="10"/>
      <c r="AM8" s="37" t="s">
        <v>154</v>
      </c>
      <c r="AN8" s="10"/>
      <c r="AO8" s="10"/>
      <c r="AP8" s="10"/>
      <c r="AQ8" s="37" t="s">
        <v>188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</row>
    <row r="9" spans="1:183" ht="12.75">
      <c r="A9" s="100">
        <f ca="1">NOW()</f>
        <v>40620.61129247685</v>
      </c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8" t="s">
        <v>275</v>
      </c>
      <c r="AL9" s="10"/>
      <c r="AM9" s="37" t="s">
        <v>155</v>
      </c>
      <c r="AN9" s="10"/>
      <c r="AO9" s="10"/>
      <c r="AP9" s="10"/>
      <c r="AQ9" s="37" t="s">
        <v>189</v>
      </c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ht="12.75">
      <c r="A10" s="96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8" t="s">
        <v>281</v>
      </c>
      <c r="AL10" s="10"/>
      <c r="AM10" s="37" t="s">
        <v>156</v>
      </c>
      <c r="AN10" s="10"/>
      <c r="AO10" s="10"/>
      <c r="AP10" s="10"/>
      <c r="AQ10" s="37" t="s">
        <v>190</v>
      </c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</row>
    <row r="11" spans="1:183" ht="12.75">
      <c r="A11" s="42" t="s">
        <v>330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28" t="s">
        <v>280</v>
      </c>
      <c r="AL11" s="10"/>
      <c r="AM11" s="37" t="s">
        <v>157</v>
      </c>
      <c r="AN11" s="10"/>
      <c r="AO11" s="10"/>
      <c r="AP11" s="10"/>
      <c r="AQ11" s="37" t="s">
        <v>191</v>
      </c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</row>
    <row r="12" spans="1:183" ht="12.75">
      <c r="A12" s="11"/>
      <c r="B12" s="11"/>
      <c r="C12" s="12"/>
      <c r="D12" s="12"/>
      <c r="E12" s="12"/>
      <c r="F12" s="10"/>
      <c r="G12" s="10"/>
      <c r="H12" s="10"/>
      <c r="I12" s="104" t="s">
        <v>143</v>
      </c>
      <c r="J12" s="104"/>
      <c r="K12" s="105" t="s">
        <v>143</v>
      </c>
      <c r="L12" s="105"/>
      <c r="M12" s="104" t="s">
        <v>143</v>
      </c>
      <c r="N12" s="104"/>
      <c r="O12" s="105" t="s">
        <v>143</v>
      </c>
      <c r="P12" s="105"/>
      <c r="Q12" s="104" t="s">
        <v>143</v>
      </c>
      <c r="R12" s="104"/>
      <c r="S12" s="105" t="s">
        <v>143</v>
      </c>
      <c r="T12" s="105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28" t="s">
        <v>302</v>
      </c>
      <c r="AL12" s="10"/>
      <c r="AM12" s="37" t="s">
        <v>218</v>
      </c>
      <c r="AN12" s="10"/>
      <c r="AO12" s="10"/>
      <c r="AP12" s="10"/>
      <c r="AQ12" s="37" t="s">
        <v>192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</row>
    <row r="13" spans="1:183" ht="12.75">
      <c r="A13" s="29"/>
      <c r="B13" s="29"/>
      <c r="C13" s="31"/>
      <c r="D13" s="31"/>
      <c r="E13" s="31"/>
      <c r="F13" s="31"/>
      <c r="G13" s="32"/>
      <c r="H13" s="32"/>
      <c r="I13" s="49"/>
      <c r="J13" s="103"/>
      <c r="K13" s="32"/>
      <c r="L13" s="108"/>
      <c r="M13" s="49"/>
      <c r="N13" s="103"/>
      <c r="O13" s="32"/>
      <c r="P13" s="108"/>
      <c r="Q13" s="49"/>
      <c r="R13" s="103"/>
      <c r="S13" s="32"/>
      <c r="T13" s="10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8" t="s">
        <v>279</v>
      </c>
      <c r="AL13" s="10"/>
      <c r="AM13" s="37" t="s">
        <v>219</v>
      </c>
      <c r="AN13" s="10"/>
      <c r="AO13" s="10"/>
      <c r="AP13" s="10"/>
      <c r="AQ13" s="37" t="s">
        <v>193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</row>
    <row r="14" spans="2:183" ht="15">
      <c r="B14" s="38" t="s">
        <v>1</v>
      </c>
      <c r="C14" s="12" t="s">
        <v>2</v>
      </c>
      <c r="D14" s="12" t="s">
        <v>3</v>
      </c>
      <c r="E14" s="12" t="s">
        <v>4</v>
      </c>
      <c r="F14" s="46" t="s">
        <v>5</v>
      </c>
      <c r="G14" s="12" t="s">
        <v>1</v>
      </c>
      <c r="H14" s="12" t="s">
        <v>6</v>
      </c>
      <c r="I14" s="46" t="s">
        <v>1</v>
      </c>
      <c r="J14" s="103"/>
      <c r="K14" s="12" t="s">
        <v>1</v>
      </c>
      <c r="L14" s="108"/>
      <c r="M14" s="46" t="s">
        <v>1</v>
      </c>
      <c r="N14" s="103"/>
      <c r="O14" s="12" t="s">
        <v>1</v>
      </c>
      <c r="P14" s="108"/>
      <c r="Q14" s="46" t="s">
        <v>1</v>
      </c>
      <c r="R14" s="103"/>
      <c r="S14" s="12" t="s">
        <v>1</v>
      </c>
      <c r="T14" s="10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0" t="s">
        <v>298</v>
      </c>
      <c r="AL14" s="10"/>
      <c r="AM14" s="37" t="s">
        <v>220</v>
      </c>
      <c r="AN14" s="10"/>
      <c r="AO14" s="10"/>
      <c r="AP14" s="10"/>
      <c r="AQ14" s="37" t="s">
        <v>194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</row>
    <row r="15" spans="1:183" ht="15">
      <c r="A15" s="43" t="s">
        <v>53</v>
      </c>
      <c r="B15" s="12"/>
      <c r="C15" s="38" t="s">
        <v>231</v>
      </c>
      <c r="D15" s="38" t="s">
        <v>232</v>
      </c>
      <c r="E15" s="38" t="s">
        <v>233</v>
      </c>
      <c r="F15" s="46"/>
      <c r="G15" s="12"/>
      <c r="H15" s="38" t="s">
        <v>329</v>
      </c>
      <c r="I15" s="46"/>
      <c r="J15" s="103"/>
      <c r="K15" s="12"/>
      <c r="L15" s="108"/>
      <c r="M15" s="46"/>
      <c r="N15" s="103"/>
      <c r="O15" s="12"/>
      <c r="P15" s="108"/>
      <c r="Q15" s="46"/>
      <c r="R15" s="103"/>
      <c r="S15" s="12"/>
      <c r="T15" s="10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0" t="s">
        <v>299</v>
      </c>
      <c r="AL15" s="10"/>
      <c r="AM15" s="37" t="s">
        <v>221</v>
      </c>
      <c r="AN15" s="10"/>
      <c r="AO15" s="10"/>
      <c r="AP15" s="10"/>
      <c r="AQ15" s="37" t="s">
        <v>195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</row>
    <row r="16" spans="1:183" ht="12.75">
      <c r="A16" s="44" t="s">
        <v>7</v>
      </c>
      <c r="B16" s="13" t="s">
        <v>7</v>
      </c>
      <c r="C16" s="13" t="s">
        <v>7</v>
      </c>
      <c r="D16" s="13" t="s">
        <v>7</v>
      </c>
      <c r="E16" s="13" t="s">
        <v>7</v>
      </c>
      <c r="F16" s="44" t="s">
        <v>7</v>
      </c>
      <c r="G16" s="13" t="s">
        <v>7</v>
      </c>
      <c r="H16" s="13" t="s">
        <v>7</v>
      </c>
      <c r="I16" s="44" t="s">
        <v>7</v>
      </c>
      <c r="J16" s="44" t="s">
        <v>7</v>
      </c>
      <c r="K16" s="13" t="s">
        <v>7</v>
      </c>
      <c r="L16" s="13" t="s">
        <v>7</v>
      </c>
      <c r="M16" s="44" t="s">
        <v>7</v>
      </c>
      <c r="N16" s="44" t="s">
        <v>7</v>
      </c>
      <c r="O16" s="13" t="s">
        <v>7</v>
      </c>
      <c r="P16" s="13" t="s">
        <v>7</v>
      </c>
      <c r="Q16" s="44" t="s">
        <v>7</v>
      </c>
      <c r="R16" s="44" t="s">
        <v>7</v>
      </c>
      <c r="S16" s="13" t="s">
        <v>7</v>
      </c>
      <c r="T16" s="13" t="s">
        <v>7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L16" s="10"/>
      <c r="AM16" s="37" t="s">
        <v>158</v>
      </c>
      <c r="AN16" s="10"/>
      <c r="AO16" s="10"/>
      <c r="AP16" s="10"/>
      <c r="AQ16" s="37" t="s">
        <v>196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</row>
    <row r="17" spans="1:183" ht="12.75">
      <c r="A17" s="45"/>
      <c r="B17" s="14">
        <v>0</v>
      </c>
      <c r="C17" s="15">
        <v>0</v>
      </c>
      <c r="D17" s="15">
        <f aca="true" t="shared" si="0" ref="D17:D26">(C17*0.0765)</f>
        <v>0</v>
      </c>
      <c r="E17" s="15">
        <v>0</v>
      </c>
      <c r="F17" s="47">
        <f>(C17+D17+E17)</f>
        <v>0</v>
      </c>
      <c r="G17" s="14">
        <v>0</v>
      </c>
      <c r="H17" s="15">
        <v>0</v>
      </c>
      <c r="I17" s="50">
        <v>0</v>
      </c>
      <c r="J17" s="47">
        <v>0</v>
      </c>
      <c r="K17" s="14">
        <v>0</v>
      </c>
      <c r="L17" s="15">
        <v>0</v>
      </c>
      <c r="M17" s="50">
        <v>0</v>
      </c>
      <c r="N17" s="47">
        <v>0</v>
      </c>
      <c r="O17" s="14">
        <v>0</v>
      </c>
      <c r="P17" s="15">
        <v>0</v>
      </c>
      <c r="Q17" s="50">
        <v>0</v>
      </c>
      <c r="R17" s="47">
        <v>0</v>
      </c>
      <c r="S17" s="14">
        <v>0</v>
      </c>
      <c r="T17" s="15">
        <v>0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28"/>
      <c r="AL17" s="28"/>
      <c r="AM17" s="37" t="s">
        <v>234</v>
      </c>
      <c r="AN17" s="10"/>
      <c r="AO17" s="10"/>
      <c r="AP17" s="10"/>
      <c r="AQ17" s="37" t="s">
        <v>197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</row>
    <row r="18" spans="1:183" ht="12.75">
      <c r="A18" s="45"/>
      <c r="B18" s="14">
        <v>0</v>
      </c>
      <c r="C18" s="15">
        <v>0</v>
      </c>
      <c r="D18" s="15">
        <f t="shared" si="0"/>
        <v>0</v>
      </c>
      <c r="E18" s="15">
        <v>0</v>
      </c>
      <c r="F18" s="47">
        <f aca="true" t="shared" si="1" ref="F18:F26">(C18+D18+E18)</f>
        <v>0</v>
      </c>
      <c r="G18" s="14">
        <v>0</v>
      </c>
      <c r="H18" s="15">
        <v>0</v>
      </c>
      <c r="I18" s="50">
        <v>0</v>
      </c>
      <c r="J18" s="47">
        <v>0</v>
      </c>
      <c r="K18" s="14">
        <v>0</v>
      </c>
      <c r="L18" s="15">
        <v>0</v>
      </c>
      <c r="M18" s="50">
        <v>0</v>
      </c>
      <c r="N18" s="47">
        <v>0</v>
      </c>
      <c r="O18" s="14">
        <v>0</v>
      </c>
      <c r="P18" s="15">
        <v>0</v>
      </c>
      <c r="Q18" s="50">
        <v>0</v>
      </c>
      <c r="R18" s="47">
        <v>0</v>
      </c>
      <c r="S18" s="14">
        <v>0</v>
      </c>
      <c r="T18" s="15">
        <v>0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6"/>
      <c r="AL18" s="106"/>
      <c r="AM18" s="37" t="s">
        <v>216</v>
      </c>
      <c r="AN18" s="10"/>
      <c r="AO18" s="10"/>
      <c r="AP18" s="10"/>
      <c r="AQ18" s="37" t="s">
        <v>198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</row>
    <row r="19" spans="1:183" ht="12.75">
      <c r="A19" s="45"/>
      <c r="B19" s="14">
        <v>0</v>
      </c>
      <c r="C19" s="15">
        <v>0</v>
      </c>
      <c r="D19" s="15">
        <f t="shared" si="0"/>
        <v>0</v>
      </c>
      <c r="E19" s="15">
        <v>0</v>
      </c>
      <c r="F19" s="47">
        <f t="shared" si="1"/>
        <v>0</v>
      </c>
      <c r="G19" s="14">
        <v>0</v>
      </c>
      <c r="H19" s="15">
        <v>0</v>
      </c>
      <c r="I19" s="50">
        <v>0</v>
      </c>
      <c r="J19" s="47">
        <v>0</v>
      </c>
      <c r="K19" s="14">
        <v>0</v>
      </c>
      <c r="L19" s="15">
        <v>0</v>
      </c>
      <c r="M19" s="50">
        <v>0</v>
      </c>
      <c r="N19" s="47">
        <v>0</v>
      </c>
      <c r="O19" s="14">
        <v>0</v>
      </c>
      <c r="P19" s="15">
        <v>0</v>
      </c>
      <c r="Q19" s="50">
        <v>0</v>
      </c>
      <c r="R19" s="47">
        <v>0</v>
      </c>
      <c r="S19" s="14">
        <v>0</v>
      </c>
      <c r="T19" s="15">
        <v>0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28"/>
      <c r="AL19" s="28"/>
      <c r="AM19" s="37" t="s">
        <v>159</v>
      </c>
      <c r="AN19" s="10"/>
      <c r="AO19" s="10"/>
      <c r="AP19" s="10"/>
      <c r="AQ19" s="37" t="s">
        <v>199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</row>
    <row r="20" spans="1:183" ht="12.75">
      <c r="A20" s="45"/>
      <c r="B20" s="14">
        <v>0</v>
      </c>
      <c r="C20" s="15">
        <v>0</v>
      </c>
      <c r="D20" s="15">
        <f t="shared" si="0"/>
        <v>0</v>
      </c>
      <c r="E20" s="15">
        <v>0</v>
      </c>
      <c r="F20" s="47">
        <f t="shared" si="1"/>
        <v>0</v>
      </c>
      <c r="G20" s="14">
        <v>0</v>
      </c>
      <c r="H20" s="15">
        <v>0</v>
      </c>
      <c r="I20" s="50">
        <v>0</v>
      </c>
      <c r="J20" s="47">
        <v>0</v>
      </c>
      <c r="K20" s="14">
        <v>0</v>
      </c>
      <c r="L20" s="15">
        <v>0</v>
      </c>
      <c r="M20" s="50">
        <v>0</v>
      </c>
      <c r="N20" s="47">
        <v>0</v>
      </c>
      <c r="O20" s="14">
        <v>0</v>
      </c>
      <c r="P20" s="15">
        <v>0</v>
      </c>
      <c r="Q20" s="50">
        <v>0</v>
      </c>
      <c r="R20" s="47">
        <v>0</v>
      </c>
      <c r="S20" s="14">
        <v>0</v>
      </c>
      <c r="T20" s="15">
        <v>0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28"/>
      <c r="AL20" s="28"/>
      <c r="AM20" s="37" t="s">
        <v>160</v>
      </c>
      <c r="AN20" s="10"/>
      <c r="AO20" s="10"/>
      <c r="AP20" s="10"/>
      <c r="AQ20" s="37" t="s">
        <v>200</v>
      </c>
      <c r="AR20" s="10"/>
      <c r="AS20" s="10"/>
      <c r="AT20" s="28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</row>
    <row r="21" spans="1:183" ht="12.75">
      <c r="A21" s="45"/>
      <c r="B21" s="14">
        <v>0</v>
      </c>
      <c r="C21" s="15">
        <v>0</v>
      </c>
      <c r="D21" s="15">
        <f t="shared" si="0"/>
        <v>0</v>
      </c>
      <c r="E21" s="15">
        <v>0</v>
      </c>
      <c r="F21" s="47">
        <f t="shared" si="1"/>
        <v>0</v>
      </c>
      <c r="G21" s="14">
        <v>0</v>
      </c>
      <c r="H21" s="15">
        <v>0</v>
      </c>
      <c r="I21" s="50">
        <v>0</v>
      </c>
      <c r="J21" s="47">
        <v>0</v>
      </c>
      <c r="K21" s="14">
        <v>0</v>
      </c>
      <c r="L21" s="15">
        <v>0</v>
      </c>
      <c r="M21" s="50">
        <v>0</v>
      </c>
      <c r="N21" s="47">
        <v>0</v>
      </c>
      <c r="O21" s="14">
        <v>0</v>
      </c>
      <c r="P21" s="15">
        <v>0</v>
      </c>
      <c r="Q21" s="50">
        <v>0</v>
      </c>
      <c r="R21" s="47">
        <v>0</v>
      </c>
      <c r="S21" s="14">
        <v>0</v>
      </c>
      <c r="T21" s="15">
        <v>0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28"/>
      <c r="AL21" s="28"/>
      <c r="AM21" s="37" t="s">
        <v>161</v>
      </c>
      <c r="AN21" s="10"/>
      <c r="AO21" s="10"/>
      <c r="AP21" s="10"/>
      <c r="AQ21" s="37" t="s">
        <v>201</v>
      </c>
      <c r="AR21" s="10"/>
      <c r="AS21" s="10"/>
      <c r="AT21" s="25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</row>
    <row r="22" spans="1:183" ht="12.75">
      <c r="A22" s="45"/>
      <c r="B22" s="14">
        <v>0</v>
      </c>
      <c r="C22" s="15">
        <v>0</v>
      </c>
      <c r="D22" s="15">
        <f t="shared" si="0"/>
        <v>0</v>
      </c>
      <c r="E22" s="15">
        <v>0</v>
      </c>
      <c r="F22" s="47">
        <f t="shared" si="1"/>
        <v>0</v>
      </c>
      <c r="G22" s="14">
        <v>0</v>
      </c>
      <c r="H22" s="15">
        <v>0</v>
      </c>
      <c r="I22" s="50">
        <v>0</v>
      </c>
      <c r="J22" s="47">
        <v>0</v>
      </c>
      <c r="K22" s="14">
        <v>0</v>
      </c>
      <c r="L22" s="15">
        <v>0</v>
      </c>
      <c r="M22" s="50">
        <v>0</v>
      </c>
      <c r="N22" s="47">
        <v>0</v>
      </c>
      <c r="O22" s="14">
        <v>0</v>
      </c>
      <c r="P22" s="15">
        <v>0</v>
      </c>
      <c r="Q22" s="50">
        <v>0</v>
      </c>
      <c r="R22" s="47">
        <v>0</v>
      </c>
      <c r="S22" s="14">
        <v>0</v>
      </c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28"/>
      <c r="AL22" s="28"/>
      <c r="AM22" s="37" t="s">
        <v>162</v>
      </c>
      <c r="AN22" s="10"/>
      <c r="AO22" s="10"/>
      <c r="AP22" s="10"/>
      <c r="AQ22" s="37" t="s">
        <v>202</v>
      </c>
      <c r="AR22" s="10"/>
      <c r="AS22" s="10"/>
      <c r="AT22" s="28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</row>
    <row r="23" spans="1:183" ht="12.75">
      <c r="A23" s="45"/>
      <c r="B23" s="14">
        <v>0</v>
      </c>
      <c r="C23" s="15">
        <v>0</v>
      </c>
      <c r="D23" s="15">
        <f t="shared" si="0"/>
        <v>0</v>
      </c>
      <c r="E23" s="15">
        <v>0</v>
      </c>
      <c r="F23" s="47">
        <f t="shared" si="1"/>
        <v>0</v>
      </c>
      <c r="G23" s="14">
        <v>0</v>
      </c>
      <c r="H23" s="15">
        <v>0</v>
      </c>
      <c r="I23" s="50">
        <v>0</v>
      </c>
      <c r="J23" s="47">
        <v>0</v>
      </c>
      <c r="K23" s="14">
        <v>0</v>
      </c>
      <c r="L23" s="15">
        <v>0</v>
      </c>
      <c r="M23" s="50">
        <v>0</v>
      </c>
      <c r="N23" s="47">
        <v>0</v>
      </c>
      <c r="O23" s="14">
        <v>0</v>
      </c>
      <c r="P23" s="15">
        <v>0</v>
      </c>
      <c r="Q23" s="50">
        <v>0</v>
      </c>
      <c r="R23" s="47">
        <v>0</v>
      </c>
      <c r="S23" s="14">
        <v>0</v>
      </c>
      <c r="T23" s="15"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28"/>
      <c r="AL23" s="28"/>
      <c r="AM23" s="37" t="s">
        <v>163</v>
      </c>
      <c r="AN23" s="10"/>
      <c r="AO23" s="10"/>
      <c r="AP23" s="10"/>
      <c r="AQ23" s="37" t="s">
        <v>203</v>
      </c>
      <c r="AR23" s="10"/>
      <c r="AS23" s="10"/>
      <c r="AT23" s="28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</row>
    <row r="24" spans="1:183" ht="12.75">
      <c r="A24" s="45"/>
      <c r="B24" s="14">
        <v>0</v>
      </c>
      <c r="C24" s="15">
        <v>0</v>
      </c>
      <c r="D24" s="15">
        <f t="shared" si="0"/>
        <v>0</v>
      </c>
      <c r="E24" s="15">
        <v>0</v>
      </c>
      <c r="F24" s="47">
        <f t="shared" si="1"/>
        <v>0</v>
      </c>
      <c r="G24" s="14">
        <v>0</v>
      </c>
      <c r="H24" s="15">
        <v>0</v>
      </c>
      <c r="I24" s="50">
        <v>0</v>
      </c>
      <c r="J24" s="47">
        <v>0</v>
      </c>
      <c r="K24" s="14">
        <v>0</v>
      </c>
      <c r="L24" s="15">
        <v>0</v>
      </c>
      <c r="M24" s="50">
        <v>0</v>
      </c>
      <c r="N24" s="47">
        <v>0</v>
      </c>
      <c r="O24" s="14">
        <v>0</v>
      </c>
      <c r="P24" s="15">
        <v>0</v>
      </c>
      <c r="Q24" s="50">
        <v>0</v>
      </c>
      <c r="R24" s="47">
        <v>0</v>
      </c>
      <c r="S24" s="14">
        <v>0</v>
      </c>
      <c r="T24" s="15"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28"/>
      <c r="AL24" s="28"/>
      <c r="AM24" s="37" t="s">
        <v>164</v>
      </c>
      <c r="AN24" s="10"/>
      <c r="AO24" s="10"/>
      <c r="AP24" s="10"/>
      <c r="AQ24" s="37" t="s">
        <v>204</v>
      </c>
      <c r="AR24" s="10"/>
      <c r="AS24" s="10"/>
      <c r="AT24" s="27" t="s">
        <v>332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183" ht="12.75">
      <c r="A25" s="45"/>
      <c r="B25" s="14">
        <v>0</v>
      </c>
      <c r="C25" s="15">
        <v>0</v>
      </c>
      <c r="D25" s="15">
        <f t="shared" si="0"/>
        <v>0</v>
      </c>
      <c r="E25" s="15">
        <v>0</v>
      </c>
      <c r="F25" s="47">
        <f t="shared" si="1"/>
        <v>0</v>
      </c>
      <c r="G25" s="14">
        <v>0</v>
      </c>
      <c r="H25" s="15">
        <v>0</v>
      </c>
      <c r="I25" s="50">
        <v>0</v>
      </c>
      <c r="J25" s="47">
        <v>0</v>
      </c>
      <c r="K25" s="14">
        <v>0</v>
      </c>
      <c r="L25" s="15">
        <v>0</v>
      </c>
      <c r="M25" s="50">
        <v>0</v>
      </c>
      <c r="N25" s="47">
        <v>0</v>
      </c>
      <c r="O25" s="14">
        <v>0</v>
      </c>
      <c r="P25" s="15">
        <v>0</v>
      </c>
      <c r="Q25" s="50">
        <v>0</v>
      </c>
      <c r="R25" s="47">
        <v>0</v>
      </c>
      <c r="S25" s="14">
        <v>0</v>
      </c>
      <c r="T25" s="15"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28"/>
      <c r="AL25" s="28"/>
      <c r="AM25" s="37" t="s">
        <v>222</v>
      </c>
      <c r="AN25" s="10"/>
      <c r="AO25" s="10"/>
      <c r="AP25" s="10"/>
      <c r="AQ25" s="37" t="s">
        <v>205</v>
      </c>
      <c r="AR25" s="10"/>
      <c r="AS25" s="10"/>
      <c r="AT25" s="28" t="s">
        <v>335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</row>
    <row r="26" spans="1:183" ht="12.75">
      <c r="A26" s="45"/>
      <c r="B26" s="14">
        <v>0</v>
      </c>
      <c r="C26" s="15">
        <v>0</v>
      </c>
      <c r="D26" s="15">
        <f t="shared" si="0"/>
        <v>0</v>
      </c>
      <c r="E26" s="15">
        <v>0</v>
      </c>
      <c r="F26" s="47">
        <f t="shared" si="1"/>
        <v>0</v>
      </c>
      <c r="G26" s="14">
        <v>0</v>
      </c>
      <c r="H26" s="15">
        <v>0</v>
      </c>
      <c r="I26" s="50">
        <v>0</v>
      </c>
      <c r="J26" s="47">
        <v>0</v>
      </c>
      <c r="K26" s="14">
        <v>0</v>
      </c>
      <c r="L26" s="15">
        <v>0</v>
      </c>
      <c r="M26" s="50">
        <v>0</v>
      </c>
      <c r="N26" s="47">
        <v>0</v>
      </c>
      <c r="O26" s="14">
        <v>0</v>
      </c>
      <c r="P26" s="15">
        <v>0</v>
      </c>
      <c r="Q26" s="50">
        <v>0</v>
      </c>
      <c r="R26" s="47">
        <v>0</v>
      </c>
      <c r="S26" s="14">
        <v>0</v>
      </c>
      <c r="T26" s="15"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28"/>
      <c r="AL26" s="28"/>
      <c r="AM26" s="37" t="s">
        <v>223</v>
      </c>
      <c r="AN26" s="10"/>
      <c r="AO26" s="10"/>
      <c r="AP26" s="10"/>
      <c r="AQ26" s="37" t="s">
        <v>206</v>
      </c>
      <c r="AR26" s="10"/>
      <c r="AS26" s="10"/>
      <c r="AT26" s="28" t="s">
        <v>340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</row>
    <row r="27" spans="1:183" ht="12.75">
      <c r="A27" s="10"/>
      <c r="B27" s="13" t="s">
        <v>7</v>
      </c>
      <c r="C27" s="13" t="s">
        <v>7</v>
      </c>
      <c r="D27" s="13" t="s">
        <v>7</v>
      </c>
      <c r="E27" s="13" t="s">
        <v>7</v>
      </c>
      <c r="F27" s="44" t="s">
        <v>7</v>
      </c>
      <c r="G27" s="13" t="s">
        <v>7</v>
      </c>
      <c r="H27" s="13" t="s">
        <v>7</v>
      </c>
      <c r="I27" s="44" t="s">
        <v>7</v>
      </c>
      <c r="J27" s="44" t="s">
        <v>7</v>
      </c>
      <c r="K27" s="13" t="s">
        <v>7</v>
      </c>
      <c r="L27" s="13" t="s">
        <v>7</v>
      </c>
      <c r="M27" s="44" t="s">
        <v>7</v>
      </c>
      <c r="N27" s="44" t="s">
        <v>7</v>
      </c>
      <c r="O27" s="13" t="s">
        <v>7</v>
      </c>
      <c r="P27" s="13" t="s">
        <v>7</v>
      </c>
      <c r="Q27" s="44" t="s">
        <v>7</v>
      </c>
      <c r="R27" s="44" t="s">
        <v>7</v>
      </c>
      <c r="S27" s="13" t="s">
        <v>7</v>
      </c>
      <c r="T27" s="13" t="s">
        <v>7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28"/>
      <c r="AL27" s="28"/>
      <c r="AM27" s="37" t="s">
        <v>224</v>
      </c>
      <c r="AN27" s="10"/>
      <c r="AO27" s="10"/>
      <c r="AP27" s="10"/>
      <c r="AQ27" s="37" t="s">
        <v>207</v>
      </c>
      <c r="AR27" s="10"/>
      <c r="AS27" s="10"/>
      <c r="AT27" s="28" t="s">
        <v>341</v>
      </c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</row>
    <row r="28" spans="1:183" ht="12.75">
      <c r="A28" s="16" t="s">
        <v>8</v>
      </c>
      <c r="B28" s="17">
        <f>SUM(B17:B26)</f>
        <v>0</v>
      </c>
      <c r="C28" s="18">
        <f>SUM(C17:C26)</f>
        <v>0</v>
      </c>
      <c r="D28" s="18">
        <f>SUM(D17:D26)</f>
        <v>0</v>
      </c>
      <c r="E28" s="18">
        <f>SUM(E17:E26)</f>
        <v>0</v>
      </c>
      <c r="F28" s="48">
        <f>SUM(F17:F26)</f>
        <v>0</v>
      </c>
      <c r="G28" s="18">
        <f>SUM(G17:G27)</f>
        <v>0</v>
      </c>
      <c r="H28" s="15">
        <f>SUM(H17:H26)</f>
        <v>0</v>
      </c>
      <c r="I28" s="47"/>
      <c r="J28" s="47">
        <f>SUM(J17:J26)</f>
        <v>0</v>
      </c>
      <c r="K28" s="15"/>
      <c r="L28" s="15">
        <f>SUM(L17:L26)</f>
        <v>0</v>
      </c>
      <c r="M28" s="47"/>
      <c r="N28" s="47">
        <f>SUM(N17:N26)</f>
        <v>0</v>
      </c>
      <c r="O28" s="15"/>
      <c r="P28" s="15">
        <f>SUM(P17:P26)</f>
        <v>0</v>
      </c>
      <c r="Q28" s="47"/>
      <c r="R28" s="47">
        <f>SUM(R17:R26)</f>
        <v>0</v>
      </c>
      <c r="S28" s="15"/>
      <c r="T28" s="15">
        <f>SUM(T17:T26)</f>
        <v>0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28"/>
      <c r="AL28" s="28"/>
      <c r="AM28" s="37" t="s">
        <v>225</v>
      </c>
      <c r="AN28" s="10"/>
      <c r="AO28" s="10"/>
      <c r="AP28" s="10"/>
      <c r="AQ28" s="37" t="s">
        <v>208</v>
      </c>
      <c r="AR28" s="10"/>
      <c r="AS28" s="10"/>
      <c r="AT28" s="28" t="s">
        <v>336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</row>
    <row r="29" spans="1:183" ht="12.75">
      <c r="A29" s="16" t="s">
        <v>9</v>
      </c>
      <c r="B29" s="17">
        <f>(H29+J29)</f>
        <v>0</v>
      </c>
      <c r="C29" s="10"/>
      <c r="D29" s="10"/>
      <c r="E29" s="10"/>
      <c r="F29" s="10"/>
      <c r="G29" s="10"/>
      <c r="H29" s="17">
        <f>SUM(G17:G26)</f>
        <v>0</v>
      </c>
      <c r="I29" s="17"/>
      <c r="J29" s="17">
        <f>SUM(I17:I26)</f>
        <v>0</v>
      </c>
      <c r="K29" s="17"/>
      <c r="L29" s="17">
        <f>SUM(K17:K26)</f>
        <v>0</v>
      </c>
      <c r="M29" s="17"/>
      <c r="N29" s="17">
        <f>SUM(M17:M26)</f>
        <v>0</v>
      </c>
      <c r="O29" s="17"/>
      <c r="P29" s="17">
        <f>SUM(O17:O26)</f>
        <v>0</v>
      </c>
      <c r="Q29" s="17"/>
      <c r="R29" s="17">
        <f>SUM(Q17:Q26)</f>
        <v>0</v>
      </c>
      <c r="S29" s="17"/>
      <c r="T29" s="17">
        <f>SUM(S17:S26)</f>
        <v>0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28"/>
      <c r="AL29" s="28"/>
      <c r="AM29" s="37" t="s">
        <v>165</v>
      </c>
      <c r="AN29" s="10"/>
      <c r="AO29" s="10"/>
      <c r="AP29" s="10"/>
      <c r="AQ29" s="37" t="s">
        <v>209</v>
      </c>
      <c r="AR29" s="10"/>
      <c r="AS29" s="10"/>
      <c r="AT29" s="28" t="s">
        <v>331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</row>
    <row r="30" spans="1:183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28"/>
      <c r="AL30" s="28"/>
      <c r="AM30" s="37" t="s">
        <v>166</v>
      </c>
      <c r="AN30" s="10"/>
      <c r="AO30" s="10"/>
      <c r="AP30" s="10"/>
      <c r="AQ30" s="37" t="s">
        <v>210</v>
      </c>
      <c r="AR30" s="10"/>
      <c r="AS30" s="10"/>
      <c r="AT30" s="28" t="s">
        <v>338</v>
      </c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</row>
    <row r="31" spans="1:183" ht="12.75">
      <c r="A31" s="27" t="s">
        <v>300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28"/>
      <c r="AL31" s="28"/>
      <c r="AM31" s="37" t="s">
        <v>167</v>
      </c>
      <c r="AN31" s="28"/>
      <c r="AO31" s="28"/>
      <c r="AP31" s="28"/>
      <c r="AQ31" s="37" t="s">
        <v>211</v>
      </c>
      <c r="AR31" s="10"/>
      <c r="AS31" s="10"/>
      <c r="AT31" s="25" t="s">
        <v>337</v>
      </c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</row>
    <row r="32" spans="1:183" s="25" customFormat="1" ht="12.75" customHeight="1">
      <c r="A32" s="99" t="s">
        <v>333</v>
      </c>
      <c r="B32" s="99"/>
      <c r="C32" s="99"/>
      <c r="D32" s="99"/>
      <c r="E32" s="99"/>
      <c r="F32" s="99"/>
      <c r="G32" s="98"/>
      <c r="H32" s="98"/>
      <c r="I32" s="98"/>
      <c r="J32" s="98"/>
      <c r="K32" s="28"/>
      <c r="L32" s="30"/>
      <c r="M32" s="3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37" t="s">
        <v>226</v>
      </c>
      <c r="AN32" s="28"/>
      <c r="AO32" s="28"/>
      <c r="AP32" s="28"/>
      <c r="AQ32" s="37" t="s">
        <v>212</v>
      </c>
      <c r="AR32" s="28"/>
      <c r="AS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</row>
    <row r="33" spans="1:183" s="25" customFormat="1" ht="12.75" customHeight="1">
      <c r="A33" s="111" t="s">
        <v>334</v>
      </c>
      <c r="B33" s="111"/>
      <c r="C33" s="111"/>
      <c r="D33" s="111"/>
      <c r="E33" s="111"/>
      <c r="F33" s="111"/>
      <c r="G33" s="111"/>
      <c r="H33" s="111"/>
      <c r="I33" s="98"/>
      <c r="J33" s="98"/>
      <c r="K33" s="28"/>
      <c r="L33" s="30"/>
      <c r="M33" s="30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37" t="s">
        <v>168</v>
      </c>
      <c r="AN33" s="28"/>
      <c r="AO33" s="28"/>
      <c r="AP33" s="28"/>
      <c r="AQ33" s="37" t="s">
        <v>213</v>
      </c>
      <c r="AR33" s="28"/>
      <c r="AS33" s="28"/>
      <c r="AT33" s="25" t="s">
        <v>339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</row>
    <row r="34" spans="1:183" s="25" customFormat="1" ht="12.75">
      <c r="A34" s="111"/>
      <c r="B34" s="111"/>
      <c r="C34" s="111"/>
      <c r="D34" s="111"/>
      <c r="E34" s="111"/>
      <c r="F34" s="111"/>
      <c r="G34" s="111"/>
      <c r="H34" s="111"/>
      <c r="I34" s="98"/>
      <c r="J34" s="98"/>
      <c r="K34" s="28"/>
      <c r="L34" s="30"/>
      <c r="M34" s="30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37" t="s">
        <v>169</v>
      </c>
      <c r="AN34" s="28"/>
      <c r="AO34" s="28"/>
      <c r="AP34" s="28"/>
      <c r="AQ34" s="37" t="s">
        <v>214</v>
      </c>
      <c r="AR34" s="28"/>
      <c r="AS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</row>
    <row r="35" spans="1:183" s="25" customFormat="1" ht="12.75">
      <c r="A35" s="111"/>
      <c r="B35" s="111"/>
      <c r="C35" s="111"/>
      <c r="D35" s="111"/>
      <c r="E35" s="111"/>
      <c r="F35" s="111"/>
      <c r="G35" s="111"/>
      <c r="H35" s="111"/>
      <c r="I35" s="98"/>
      <c r="J35" s="98"/>
      <c r="K35" s="28"/>
      <c r="L35" s="30"/>
      <c r="M35" s="30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37" t="s">
        <v>170</v>
      </c>
      <c r="AN35" s="28"/>
      <c r="AO35" s="28"/>
      <c r="AP35" s="28"/>
      <c r="AQ35" s="37" t="s">
        <v>215</v>
      </c>
      <c r="AR35" s="28"/>
      <c r="AS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</row>
    <row r="36" spans="1:183" s="25" customFormat="1" ht="12.75">
      <c r="A36" s="111"/>
      <c r="B36" s="111"/>
      <c r="C36" s="111"/>
      <c r="D36" s="111"/>
      <c r="E36" s="111"/>
      <c r="F36" s="111"/>
      <c r="G36" s="111"/>
      <c r="H36" s="111"/>
      <c r="I36" s="28"/>
      <c r="J36" s="28"/>
      <c r="K36" s="28"/>
      <c r="L36" s="30"/>
      <c r="M36" s="30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37" t="s">
        <v>227</v>
      </c>
      <c r="AN36" s="28"/>
      <c r="AO36" s="28"/>
      <c r="AP36" s="28"/>
      <c r="AQ36" s="37"/>
      <c r="AR36" s="28"/>
      <c r="AS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</row>
    <row r="37" spans="1:183" s="25" customFormat="1" ht="12.75" customHeight="1">
      <c r="A37" s="99"/>
      <c r="B37" s="99"/>
      <c r="C37" s="99"/>
      <c r="D37" s="99"/>
      <c r="E37" s="99"/>
      <c r="F37" s="99"/>
      <c r="G37" s="98"/>
      <c r="H37" s="98"/>
      <c r="I37" s="98"/>
      <c r="J37" s="98"/>
      <c r="K37" s="28"/>
      <c r="L37" s="30"/>
      <c r="M37" s="30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37" t="s">
        <v>171</v>
      </c>
      <c r="AN37" s="28"/>
      <c r="AO37" s="28"/>
      <c r="AP37" s="28"/>
      <c r="AR37" s="28"/>
      <c r="AS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</row>
    <row r="38" spans="1:183" s="25" customFormat="1" ht="26.25" customHeight="1">
      <c r="A38" s="109" t="s">
        <v>340</v>
      </c>
      <c r="B38" s="109"/>
      <c r="C38" s="109"/>
      <c r="D38" s="109"/>
      <c r="E38" s="109"/>
      <c r="F38" s="109"/>
      <c r="G38" s="109"/>
      <c r="H38" s="109"/>
      <c r="I38" s="98"/>
      <c r="J38" s="98"/>
      <c r="K38" s="28"/>
      <c r="L38" s="33"/>
      <c r="M38" s="3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37" t="s">
        <v>172</v>
      </c>
      <c r="AN38" s="28"/>
      <c r="AO38" s="28"/>
      <c r="AP38" s="28"/>
      <c r="AR38" s="28"/>
      <c r="AS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</row>
    <row r="39" spans="1:183" s="25" customFormat="1" ht="12.75">
      <c r="A39" s="109"/>
      <c r="B39" s="109"/>
      <c r="C39" s="109"/>
      <c r="D39" s="109"/>
      <c r="E39" s="109"/>
      <c r="F39" s="109"/>
      <c r="G39" s="109"/>
      <c r="H39" s="109"/>
      <c r="I39" s="98"/>
      <c r="J39" s="98"/>
      <c r="K39" s="28"/>
      <c r="L39" s="34"/>
      <c r="M39" s="35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37" t="s">
        <v>217</v>
      </c>
      <c r="AN39" s="28"/>
      <c r="AO39" s="28"/>
      <c r="AP39" s="28"/>
      <c r="AR39" s="28"/>
      <c r="AS39" s="28"/>
      <c r="AT39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</row>
    <row r="40" spans="1:183" s="25" customFormat="1" ht="12.75">
      <c r="A40" s="109"/>
      <c r="B40" s="109"/>
      <c r="C40" s="109"/>
      <c r="D40" s="109"/>
      <c r="E40" s="109"/>
      <c r="F40" s="109"/>
      <c r="G40" s="109"/>
      <c r="H40" s="109"/>
      <c r="I40" s="98"/>
      <c r="J40" s="98"/>
      <c r="K40" s="28"/>
      <c r="L40" s="34"/>
      <c r="M40" s="35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37" t="s">
        <v>173</v>
      </c>
      <c r="AR40" s="28"/>
      <c r="AS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</row>
    <row r="41" spans="1:43" s="25" customFormat="1" ht="12.75">
      <c r="A41" s="98"/>
      <c r="B41" s="98"/>
      <c r="C41" s="98"/>
      <c r="D41" s="98"/>
      <c r="E41" s="98"/>
      <c r="F41" s="98"/>
      <c r="L41" s="34"/>
      <c r="M41" s="35"/>
      <c r="AK41" s="28"/>
      <c r="AM41" s="37" t="s">
        <v>174</v>
      </c>
      <c r="AQ41" s="37"/>
    </row>
    <row r="42" spans="1:43" s="25" customFormat="1" ht="12.75">
      <c r="A42" s="28"/>
      <c r="L42" s="34"/>
      <c r="M42" s="35"/>
      <c r="AK42" s="28"/>
      <c r="AM42" s="37" t="s">
        <v>175</v>
      </c>
      <c r="AQ42" s="37"/>
    </row>
    <row r="43" spans="1:43" s="25" customFormat="1" ht="12.75">
      <c r="A43" s="28"/>
      <c r="L43" s="34"/>
      <c r="M43" s="35"/>
      <c r="AK43" s="28"/>
      <c r="AM43" s="37" t="s">
        <v>176</v>
      </c>
      <c r="AQ43" s="37"/>
    </row>
    <row r="44" spans="12:43" s="25" customFormat="1" ht="12.75">
      <c r="L44" s="34"/>
      <c r="M44" s="35"/>
      <c r="AM44" s="37" t="s">
        <v>177</v>
      </c>
      <c r="AN44"/>
      <c r="AO44"/>
      <c r="AP44"/>
      <c r="AQ44" s="37"/>
    </row>
    <row r="45" spans="12:39" ht="12.75">
      <c r="L45" s="14"/>
      <c r="M45" s="15"/>
      <c r="AM45" s="37" t="s">
        <v>178</v>
      </c>
    </row>
    <row r="46" spans="12:39" ht="12.75">
      <c r="L46" s="14"/>
      <c r="M46" s="15"/>
      <c r="AM46" s="37" t="s">
        <v>228</v>
      </c>
    </row>
    <row r="47" spans="12:39" ht="12.75">
      <c r="L47" s="14"/>
      <c r="M47" s="15"/>
      <c r="AM47" s="37" t="s">
        <v>179</v>
      </c>
    </row>
    <row r="48" spans="12:39" ht="12.75">
      <c r="L48" s="14"/>
      <c r="M48" s="15"/>
      <c r="AM48" s="37" t="s">
        <v>180</v>
      </c>
    </row>
    <row r="49" spans="12:39" ht="12.75">
      <c r="L49" s="13"/>
      <c r="M49" s="13"/>
      <c r="AM49" s="37" t="s">
        <v>229</v>
      </c>
    </row>
    <row r="50" spans="12:39" ht="12.75">
      <c r="L50" s="15"/>
      <c r="M50" s="15"/>
      <c r="AM50" s="37" t="s">
        <v>230</v>
      </c>
    </row>
    <row r="51" spans="12:39" ht="12.75">
      <c r="L51" s="17"/>
      <c r="M51" s="17"/>
      <c r="AM51" s="37" t="s">
        <v>181</v>
      </c>
    </row>
    <row r="52" ht="12.75">
      <c r="AM52" s="37" t="s">
        <v>301</v>
      </c>
    </row>
    <row r="62" ht="12">
      <c r="A62" s="27"/>
    </row>
    <row r="63" ht="12">
      <c r="A63" s="97"/>
    </row>
  </sheetData>
  <sheetProtection/>
  <mergeCells count="19">
    <mergeCell ref="A38:H40"/>
    <mergeCell ref="C3:E3"/>
    <mergeCell ref="J13:J15"/>
    <mergeCell ref="L13:L15"/>
    <mergeCell ref="A33:H36"/>
    <mergeCell ref="H3:I3"/>
    <mergeCell ref="AK1:AL1"/>
    <mergeCell ref="AK2:AL2"/>
    <mergeCell ref="R13:R15"/>
    <mergeCell ref="P13:P15"/>
    <mergeCell ref="T13:T15"/>
    <mergeCell ref="N13:N15"/>
    <mergeCell ref="I12:J12"/>
    <mergeCell ref="K12:L12"/>
    <mergeCell ref="M12:N12"/>
    <mergeCell ref="AK18:AL18"/>
    <mergeCell ref="O12:P12"/>
    <mergeCell ref="Q12:R12"/>
    <mergeCell ref="S12:T12"/>
  </mergeCells>
  <dataValidations count="21">
    <dataValidation allowBlank="1" showInputMessage="1" showErrorMessage="1" prompt="Choose a descriptor from the drop down box below.  Combine like positions for each site into one line such as direct care or multiple QDDP's.  " sqref="A15"/>
    <dataValidation type="list" allowBlank="1" showInputMessage="1" showErrorMessage="1" sqref="A41 A38">
      <formula1>$AT$24:$AT$31</formula1>
    </dataValidation>
    <dataValidation type="list" allowBlank="1" showInputMessage="1" showErrorMessage="1" sqref="J13:J15 T13:T15 R13:R15 P13:P15 N13:N15 L13:L15">
      <formula1>$AM$1:$AM$52</formula1>
    </dataValidation>
    <dataValidation allowBlank="1" showInputMessage="1" showErrorMessage="1" prompt="This column adds all cost items indicated to the left. The total compensation for each title should equal the sum of all $ indicated for the position to the right of this column." sqref="F14"/>
    <dataValidation allowBlank="1" showInputMessage="1" showErrorMessage="1" prompt="Enter % FTE spent on support/indirect functions.Ie: administrive function such as clerical, administrator, etc.  Ex:  the 100% administrator spends 25% of her time with consumer specific details so you would show 75% of her time as a sup/ind function." sqref="G14"/>
    <dataValidation allowBlank="1" showInputMessage="1" showErrorMessage="1" prompt="Total Compensation x support/indirect percent (column to left) in decimal form for each position indicated" sqref="H14"/>
    <dataValidation allowBlank="1" showInputMessage="1" showErrorMessage="1" prompt="Enter % FTE spent on the service site choosen from drop down box to the immediate right" sqref="I14 S14 Q14 O14 M14 K14"/>
    <dataValidation type="list" allowBlank="1" showInputMessage="1" showErrorMessage="1" sqref="H3">
      <formula1>$AK$3:$AK$15</formula1>
    </dataValidation>
    <dataValidation allowBlank="1" showInputMessage="1" showErrorMessage="1" prompt="Select the appropriate Regional Office from the drop down box to the right." sqref="F3"/>
    <dataValidation allowBlank="1" showInputMessage="1" showErrorMessage="1" prompt="Choose a service from the drop down box below. Then figure dollar amount to place in the below column for each position indicated for that service.  The total Compensation x % FTE (column to the left) in decimal form. " sqref="I12:T12"/>
    <dataValidation type="list" allowBlank="1" showInputMessage="1" showErrorMessage="1" sqref="A17:A26">
      <formula1>$AQ$1:$AQ$41</formula1>
    </dataValidation>
    <dataValidation allowBlank="1" showInputMessage="1" showErrorMessage="1" prompt="Figure the percent of FTE below for each Position Title you have indicated.  100% or 1.0 FTE equals 2080 annual hours.  Ex: 2 administrators worked 4500 hours/2080 = 2.16 FTE or 216%" sqref="B14"/>
    <dataValidation allowBlank="1" showInputMessage="1" showErrorMessage="1" prompt="Report the actual salary paid to the FTE(s) for each position title" sqref="C14"/>
    <dataValidation allowBlank="1" showInputMessage="1" showErrorMessage="1" prompt="This column self calculates at 7.656% based on the salary entered" sqref="D14"/>
    <dataValidation allowBlank="1" showInputMessage="1" showErrorMessage="1" prompt="This is the actual cost paid by the agency for employee benefit package.  Do NOT include any funds paid by the employee" sqref="E14"/>
    <dataValidation allowBlank="1" showInputMessage="1" showErrorMessage="1" prompt="Enter the agency's fiscal year being reported ex:  1/1/09 - 12/31/09 on the line to the right." sqref="A5"/>
    <dataValidation allowBlank="1" showInputMessage="1" showErrorMessage="1" prompt="Enter the agency's name on the line to the right" sqref="A3"/>
    <dataValidation allowBlank="1" showInputMessage="1" showErrorMessage="1" prompt="Enter the agency's SAM II # on the line to the right.  If you do not know your SAM II #, please inquire with your Vendor Service Coordinator." sqref="A7"/>
    <dataValidation allowBlank="1" showInputMessage="1" showErrorMessage="1" prompt="Schedule A is for W-2 employees or sole proprietors.  RN's and QDDP's, unless salaried, go under consultants (1099)" sqref="A11"/>
    <dataValidation allowBlank="1" showInputMessage="1" showErrorMessage="1" prompt="Total FTE should equal the sup/ind and each service site FTE added together " sqref="A29"/>
    <dataValidation allowBlank="1" showInputMessage="1" showErrorMessage="1" prompt="Total Compensation $ should equal the sup/ind and each service site $ added together" sqref="A28"/>
  </dataValidations>
  <printOptions/>
  <pageMargins left="0.25" right="0.25" top="0.75" bottom="0.75" header="0.3" footer="0.3"/>
  <pageSetup fitToWidth="2" horizontalDpi="600" verticalDpi="600" orientation="landscape" scale="92" r:id="rId1"/>
  <colBreaks count="1" manualBreakCount="1">
    <brk id="10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U175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49" sqref="F149"/>
    </sheetView>
  </sheetViews>
  <sheetFormatPr defaultColWidth="9.625" defaultRowHeight="12"/>
  <cols>
    <col min="1" max="1" width="54.625" style="0" customWidth="1"/>
    <col min="2" max="3" width="12.625" style="0" customWidth="1"/>
    <col min="4" max="4" width="13.25390625" style="0" customWidth="1"/>
    <col min="5" max="5" width="13.00390625" style="0" customWidth="1"/>
    <col min="6" max="6" width="13.375" style="0" customWidth="1"/>
    <col min="7" max="7" width="13.00390625" style="0" customWidth="1"/>
    <col min="8" max="8" width="13.625" style="0" customWidth="1"/>
    <col min="9" max="9" width="13.25390625" style="0" customWidth="1"/>
    <col min="10" max="26" width="9.625" style="0" customWidth="1"/>
    <col min="27" max="28" width="0" style="0" hidden="1" customWidth="1"/>
  </cols>
  <sheetData>
    <row r="1" spans="1:229" ht="12">
      <c r="A1" s="10" t="s">
        <v>139</v>
      </c>
      <c r="B1" s="113">
        <f>A!C3</f>
        <v>0</v>
      </c>
      <c r="C1" s="113"/>
      <c r="D1" s="11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27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</row>
    <row r="2" spans="1:229" ht="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7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</row>
    <row r="3" spans="1:229" ht="12">
      <c r="A3" s="100">
        <f ca="1">NOW()</f>
        <v>40620.61129247685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7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</row>
    <row r="4" spans="1:229" ht="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7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</row>
    <row r="5" spans="1:229" ht="12">
      <c r="A5" s="10"/>
      <c r="B5" s="10"/>
      <c r="C5" s="10"/>
      <c r="D5" s="10" t="s">
        <v>143</v>
      </c>
      <c r="E5" s="10" t="s">
        <v>143</v>
      </c>
      <c r="F5" s="10" t="s">
        <v>143</v>
      </c>
      <c r="G5" s="10" t="s">
        <v>143</v>
      </c>
      <c r="H5" s="10" t="s">
        <v>143</v>
      </c>
      <c r="I5" s="10" t="s">
        <v>143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27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</row>
    <row r="6" spans="1:229" ht="12.75">
      <c r="A6" s="10"/>
      <c r="B6" s="32"/>
      <c r="C6" s="10"/>
      <c r="D6" s="114">
        <f>A!J13</f>
        <v>0</v>
      </c>
      <c r="E6" s="114">
        <f>A!L13</f>
        <v>0</v>
      </c>
      <c r="F6" s="114">
        <f>A!N13</f>
        <v>0</v>
      </c>
      <c r="G6" s="115">
        <f>A!P13</f>
        <v>0</v>
      </c>
      <c r="H6" s="114">
        <f>A!R13</f>
        <v>0</v>
      </c>
      <c r="I6" s="114">
        <f>A!T13</f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27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</row>
    <row r="7" spans="1:229" ht="12.75">
      <c r="A7" s="10"/>
      <c r="B7" s="39">
        <v>5100</v>
      </c>
      <c r="C7" s="51"/>
      <c r="D7" s="114"/>
      <c r="E7" s="114"/>
      <c r="F7" s="114"/>
      <c r="G7" s="115"/>
      <c r="H7" s="114"/>
      <c r="I7" s="114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7" t="s">
        <v>147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</row>
    <row r="8" spans="1:229" ht="12">
      <c r="A8" s="10" t="s">
        <v>140</v>
      </c>
      <c r="B8" s="10" t="s">
        <v>6</v>
      </c>
      <c r="C8" s="52" t="s">
        <v>10</v>
      </c>
      <c r="D8" s="114"/>
      <c r="E8" s="114"/>
      <c r="F8" s="114"/>
      <c r="G8" s="115"/>
      <c r="H8" s="114"/>
      <c r="I8" s="114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27" t="s">
        <v>283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</row>
    <row r="9" spans="1:229" ht="12">
      <c r="A9" s="13" t="s">
        <v>7</v>
      </c>
      <c r="B9" s="13" t="s">
        <v>7</v>
      </c>
      <c r="C9" s="44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27" t="s">
        <v>147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</row>
    <row r="10" spans="1:229" ht="12">
      <c r="A10" s="16" t="s">
        <v>11</v>
      </c>
      <c r="B10" s="10"/>
      <c r="C10" s="4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27" t="s">
        <v>235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</row>
    <row r="11" spans="1:229" ht="12">
      <c r="A11" s="10" t="s">
        <v>54</v>
      </c>
      <c r="B11" s="10"/>
      <c r="C11" s="4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27" t="s">
        <v>147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1:229" ht="12">
      <c r="A12" s="10" t="s">
        <v>142</v>
      </c>
      <c r="B12" s="10">
        <v>0</v>
      </c>
      <c r="C12" s="55">
        <f>SUM(D12:I12)</f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27" t="s">
        <v>284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</row>
    <row r="13" spans="1:229" ht="12">
      <c r="A13" s="10" t="s">
        <v>56</v>
      </c>
      <c r="B13" s="10">
        <v>0</v>
      </c>
      <c r="C13" s="55">
        <f>SUM(D13:I13)</f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 t="s">
        <v>147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29" ht="12">
      <c r="A14" s="10" t="s">
        <v>55</v>
      </c>
      <c r="B14" s="10">
        <v>0</v>
      </c>
      <c r="C14" s="55">
        <f>SUM(D14:I14)</f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27" t="s">
        <v>285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29" ht="12">
      <c r="A15" s="10"/>
      <c r="B15" s="10"/>
      <c r="C15" s="5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27" t="s">
        <v>147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29" ht="12">
      <c r="A16" s="10" t="s">
        <v>12</v>
      </c>
      <c r="B16" s="10">
        <f>SUM(B12:B14)</f>
        <v>0</v>
      </c>
      <c r="C16" s="55">
        <f>SUM(D16:I16)</f>
        <v>0</v>
      </c>
      <c r="D16" s="10">
        <f aca="true" t="shared" si="0" ref="D16:I16">SUM(D12:D14)</f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27" t="s">
        <v>236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ht="12">
      <c r="A17" s="10"/>
      <c r="B17" s="10"/>
      <c r="C17" s="5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7" t="s">
        <v>147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8" spans="1:229" ht="12">
      <c r="A18" s="10" t="s">
        <v>57</v>
      </c>
      <c r="B18" s="10"/>
      <c r="C18" s="5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27" t="s">
        <v>237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</row>
    <row r="19" spans="1:229" ht="12">
      <c r="A19" s="10" t="s">
        <v>58</v>
      </c>
      <c r="B19" s="10">
        <v>0</v>
      </c>
      <c r="C19" s="55">
        <f>SUM(D19:I19)</f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27" t="s">
        <v>147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</row>
    <row r="20" spans="1:229" ht="12">
      <c r="A20" s="10" t="s">
        <v>59</v>
      </c>
      <c r="B20" s="10">
        <v>0</v>
      </c>
      <c r="C20" s="55">
        <f>SUM(D20:I20)</f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27" t="s">
        <v>286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</row>
    <row r="21" spans="1:229" ht="12">
      <c r="A21" s="10" t="s">
        <v>60</v>
      </c>
      <c r="B21" s="10">
        <v>0</v>
      </c>
      <c r="C21" s="55">
        <f>SUM(D21:I21)</f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7" t="s">
        <v>147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</row>
    <row r="22" spans="1:229" ht="12">
      <c r="A22" s="10" t="s">
        <v>130</v>
      </c>
      <c r="B22" s="10">
        <v>0</v>
      </c>
      <c r="C22" s="55">
        <f>SUM(D22:I22)</f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27" t="s">
        <v>287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</row>
    <row r="23" spans="1:229" ht="12">
      <c r="A23" s="10"/>
      <c r="B23" s="10"/>
      <c r="C23" s="53"/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0" t="s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27" t="s">
        <v>147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</row>
    <row r="24" spans="1:229" ht="12">
      <c r="A24" s="10" t="s">
        <v>12</v>
      </c>
      <c r="B24" s="10">
        <f>SUM(B19:B22)</f>
        <v>0</v>
      </c>
      <c r="C24" s="55">
        <f>SUM(D24:I24)</f>
        <v>0</v>
      </c>
      <c r="D24" s="10">
        <f aca="true" t="shared" si="1" ref="D24:I24">SUM(D19:D22)</f>
        <v>0</v>
      </c>
      <c r="E24" s="10">
        <f t="shared" si="1"/>
        <v>0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0">
        <f t="shared" si="1"/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27" t="s">
        <v>288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</row>
    <row r="25" spans="1:229" ht="12">
      <c r="A25" s="10"/>
      <c r="B25" s="10"/>
      <c r="C25" s="5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27" t="s">
        <v>147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</row>
    <row r="26" spans="1:229" ht="12">
      <c r="A26" s="10" t="s">
        <v>61</v>
      </c>
      <c r="B26" s="10"/>
      <c r="C26" s="5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27" t="s">
        <v>289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</row>
    <row r="27" spans="1:229" ht="12">
      <c r="A27" s="10" t="s">
        <v>62</v>
      </c>
      <c r="B27" s="10">
        <v>0</v>
      </c>
      <c r="C27" s="55">
        <f aca="true" t="shared" si="2" ref="C27:C32">SUM(D27:I27)</f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7" t="s">
        <v>147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</row>
    <row r="28" spans="1:229" ht="12">
      <c r="A28" s="10" t="s">
        <v>63</v>
      </c>
      <c r="B28" s="10">
        <v>0</v>
      </c>
      <c r="C28" s="55">
        <f t="shared" si="2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27" t="s">
        <v>290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</row>
    <row r="29" spans="1:229" ht="12">
      <c r="A29" s="10" t="s">
        <v>64</v>
      </c>
      <c r="B29" s="10">
        <v>0</v>
      </c>
      <c r="C29" s="55">
        <f t="shared" si="2"/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27" t="s">
        <v>147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</row>
    <row r="30" spans="1:229" ht="12">
      <c r="A30" s="10" t="s">
        <v>65</v>
      </c>
      <c r="B30" s="10">
        <v>0</v>
      </c>
      <c r="C30" s="55">
        <f t="shared" si="2"/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7" t="s">
        <v>291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</row>
    <row r="31" spans="1:229" ht="12">
      <c r="A31" s="10" t="s">
        <v>66</v>
      </c>
      <c r="B31" s="10">
        <v>0</v>
      </c>
      <c r="C31" s="55">
        <f t="shared" si="2"/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27" t="s">
        <v>147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</row>
    <row r="32" spans="1:229" ht="12">
      <c r="A32" s="10" t="s">
        <v>67</v>
      </c>
      <c r="B32" s="10">
        <v>0</v>
      </c>
      <c r="C32" s="55">
        <f t="shared" si="2"/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7" t="s">
        <v>238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</row>
    <row r="33" spans="1:229" ht="12">
      <c r="A33" s="10"/>
      <c r="B33" s="10"/>
      <c r="C33" s="5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27" t="s">
        <v>147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</row>
    <row r="34" spans="1:229" ht="12">
      <c r="A34" s="10" t="s">
        <v>12</v>
      </c>
      <c r="B34" s="10">
        <f>SUM(B27:B32)</f>
        <v>0</v>
      </c>
      <c r="C34" s="55">
        <f>SUM(D34:I34)</f>
        <v>0</v>
      </c>
      <c r="D34" s="10">
        <f aca="true" t="shared" si="3" ref="D34:I34">SUM(D27:D32)</f>
        <v>0</v>
      </c>
      <c r="E34" s="10">
        <f t="shared" si="3"/>
        <v>0</v>
      </c>
      <c r="F34" s="10">
        <f t="shared" si="3"/>
        <v>0</v>
      </c>
      <c r="G34" s="10">
        <f t="shared" si="3"/>
        <v>0</v>
      </c>
      <c r="H34" s="10">
        <f t="shared" si="3"/>
        <v>0</v>
      </c>
      <c r="I34" s="10">
        <f t="shared" si="3"/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27" t="s">
        <v>239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</row>
    <row r="35" spans="1:229" ht="12">
      <c r="A35" s="10"/>
      <c r="B35" s="10"/>
      <c r="C35" s="5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27" t="s">
        <v>147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</row>
    <row r="36" spans="1:229" ht="12">
      <c r="A36" s="10" t="s">
        <v>68</v>
      </c>
      <c r="B36" s="10"/>
      <c r="C36" s="5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27" t="s">
        <v>240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</row>
    <row r="37" spans="1:229" ht="12">
      <c r="A37" s="10" t="s">
        <v>69</v>
      </c>
      <c r="B37" s="10">
        <v>0</v>
      </c>
      <c r="C37" s="55">
        <f>SUM(D37:I37)</f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27" t="s">
        <v>147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</row>
    <row r="38" spans="1:229" ht="12">
      <c r="A38" s="10" t="s">
        <v>70</v>
      </c>
      <c r="B38" s="10">
        <v>0</v>
      </c>
      <c r="C38" s="55">
        <f>SUM(D38:I38)</f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27" t="s">
        <v>241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</row>
    <row r="39" spans="1:229" ht="12">
      <c r="A39" s="10" t="s">
        <v>71</v>
      </c>
      <c r="B39" s="10">
        <v>0</v>
      </c>
      <c r="C39" s="55">
        <f>SUM(D39:I39)</f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27" t="s">
        <v>147</v>
      </c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</row>
    <row r="40" spans="1:229" ht="12">
      <c r="A40" s="10" t="s">
        <v>72</v>
      </c>
      <c r="B40" s="10">
        <v>0</v>
      </c>
      <c r="C40" s="55">
        <f>SUM(D40:I40)</f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27" t="s">
        <v>242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</row>
    <row r="41" spans="1:229" ht="12">
      <c r="A41" s="10" t="s">
        <v>73</v>
      </c>
      <c r="B41" s="10">
        <v>0</v>
      </c>
      <c r="C41" s="55">
        <f>SUM(D41:I41)</f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7" t="s">
        <v>147</v>
      </c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</row>
    <row r="42" spans="1:229" ht="12">
      <c r="A42" s="10"/>
      <c r="B42" s="10"/>
      <c r="C42" s="5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27" t="s">
        <v>243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</row>
    <row r="43" spans="1:229" ht="12">
      <c r="A43" s="10" t="s">
        <v>12</v>
      </c>
      <c r="B43" s="10">
        <f>SUM(B37:B41)</f>
        <v>0</v>
      </c>
      <c r="C43" s="55">
        <f>SUM(D43:I43)</f>
        <v>0</v>
      </c>
      <c r="D43" s="10">
        <f aca="true" t="shared" si="4" ref="D43:I43">SUM(D37:D41)</f>
        <v>0</v>
      </c>
      <c r="E43" s="10">
        <f t="shared" si="4"/>
        <v>0</v>
      </c>
      <c r="F43" s="10">
        <f t="shared" si="4"/>
        <v>0</v>
      </c>
      <c r="G43" s="10">
        <f t="shared" si="4"/>
        <v>0</v>
      </c>
      <c r="H43" s="10">
        <f t="shared" si="4"/>
        <v>0</v>
      </c>
      <c r="I43" s="10">
        <f t="shared" si="4"/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2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</row>
    <row r="44" spans="1:229" ht="12">
      <c r="A44" s="10"/>
      <c r="B44" s="10"/>
      <c r="C44" s="5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27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</row>
    <row r="45" spans="1:229" ht="12">
      <c r="A45" s="10" t="s">
        <v>74</v>
      </c>
      <c r="B45" s="10"/>
      <c r="C45" s="5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27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</row>
    <row r="46" spans="1:229" ht="12">
      <c r="A46" s="10" t="s">
        <v>75</v>
      </c>
      <c r="B46" s="10">
        <v>0</v>
      </c>
      <c r="C46" s="55">
        <f>SUM(D46:I46)</f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2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</row>
    <row r="47" spans="1:229" ht="12">
      <c r="A47" s="10" t="s">
        <v>76</v>
      </c>
      <c r="B47" s="10">
        <v>0</v>
      </c>
      <c r="C47" s="55">
        <f>SUM(D47:I47)</f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27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</row>
    <row r="48" spans="1:229" ht="12">
      <c r="A48" s="10" t="s">
        <v>77</v>
      </c>
      <c r="B48" s="10">
        <v>0</v>
      </c>
      <c r="C48" s="55">
        <f>SUM(D48:I48)</f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27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</row>
    <row r="49" spans="1:229" ht="12">
      <c r="A49" s="10" t="s">
        <v>78</v>
      </c>
      <c r="B49" s="10">
        <v>0</v>
      </c>
      <c r="C49" s="55">
        <f>SUM(D49:I49)</f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 t="s">
        <v>147</v>
      </c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</row>
    <row r="50" spans="1:229" ht="12">
      <c r="A50" s="10"/>
      <c r="B50" s="10"/>
      <c r="C50" s="5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27" t="s">
        <v>244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</row>
    <row r="51" spans="1:229" ht="12">
      <c r="A51" s="10" t="s">
        <v>12</v>
      </c>
      <c r="B51" s="10">
        <f>SUM(B46:B49)</f>
        <v>0</v>
      </c>
      <c r="C51" s="55">
        <f>SUM(D51:I51)</f>
        <v>0</v>
      </c>
      <c r="D51" s="10">
        <f aca="true" t="shared" si="5" ref="D51:I51">SUM(D46:D49)</f>
        <v>0</v>
      </c>
      <c r="E51" s="10">
        <f t="shared" si="5"/>
        <v>0</v>
      </c>
      <c r="F51" s="10">
        <f t="shared" si="5"/>
        <v>0</v>
      </c>
      <c r="G51" s="10">
        <f t="shared" si="5"/>
        <v>0</v>
      </c>
      <c r="H51" s="10">
        <f t="shared" si="5"/>
        <v>0</v>
      </c>
      <c r="I51" s="10">
        <f t="shared" si="5"/>
        <v>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 t="s">
        <v>147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</row>
    <row r="52" spans="1:229" ht="12">
      <c r="A52" s="10"/>
      <c r="B52" s="10"/>
      <c r="C52" s="5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27" t="s">
        <v>245</v>
      </c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</row>
    <row r="53" spans="1:229" ht="12">
      <c r="A53" s="10" t="s">
        <v>79</v>
      </c>
      <c r="B53" s="10"/>
      <c r="C53" s="5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 t="s">
        <v>147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</row>
    <row r="54" spans="1:229" ht="12">
      <c r="A54" s="10" t="s">
        <v>80</v>
      </c>
      <c r="B54" s="10">
        <v>0</v>
      </c>
      <c r="C54" s="55">
        <f>SUM(D54:I54)</f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27" t="s">
        <v>246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</row>
    <row r="55" spans="1:229" ht="12">
      <c r="A55" s="10" t="s">
        <v>81</v>
      </c>
      <c r="B55" s="10">
        <v>0</v>
      </c>
      <c r="C55" s="55">
        <f>SUM(D55:I55)</f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</row>
    <row r="56" spans="1:229" ht="12">
      <c r="A56" s="10"/>
      <c r="B56" s="10"/>
      <c r="C56" s="5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27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</row>
    <row r="57" spans="1:229" ht="12">
      <c r="A57" s="10" t="s">
        <v>12</v>
      </c>
      <c r="B57" s="10">
        <f>SUM(B54:B55)</f>
        <v>0</v>
      </c>
      <c r="C57" s="55">
        <f>SUM(D57:I57)</f>
        <v>0</v>
      </c>
      <c r="D57" s="10">
        <f aca="true" t="shared" si="6" ref="D57:I57">SUM(D54:D55)</f>
        <v>0</v>
      </c>
      <c r="E57" s="10">
        <f t="shared" si="6"/>
        <v>0</v>
      </c>
      <c r="F57" s="10">
        <f t="shared" si="6"/>
        <v>0</v>
      </c>
      <c r="G57" s="10">
        <f t="shared" si="6"/>
        <v>0</v>
      </c>
      <c r="H57" s="10">
        <f t="shared" si="6"/>
        <v>0</v>
      </c>
      <c r="I57" s="10">
        <f t="shared" si="6"/>
        <v>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</row>
    <row r="58" spans="1:229" ht="12">
      <c r="A58" s="10"/>
      <c r="B58" s="10"/>
      <c r="C58" s="5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27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</row>
    <row r="59" spans="1:229" ht="12">
      <c r="A59" s="10" t="s">
        <v>82</v>
      </c>
      <c r="B59" s="10"/>
      <c r="C59" s="5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</row>
    <row r="60" spans="1:229" ht="12">
      <c r="A60" s="10" t="s">
        <v>83</v>
      </c>
      <c r="B60" s="10">
        <v>0</v>
      </c>
      <c r="C60" s="55">
        <f aca="true" t="shared" si="7" ref="C60:C65">SUM(D60:I60)</f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27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</row>
    <row r="61" spans="1:229" ht="12">
      <c r="A61" s="10" t="s">
        <v>84</v>
      </c>
      <c r="B61" s="10">
        <v>0</v>
      </c>
      <c r="C61" s="55">
        <f t="shared" si="7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27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</row>
    <row r="62" spans="1:229" ht="12">
      <c r="A62" s="10" t="s">
        <v>85</v>
      </c>
      <c r="B62" s="10">
        <v>0</v>
      </c>
      <c r="C62" s="55">
        <f t="shared" si="7"/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27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</row>
    <row r="63" spans="1:229" ht="12">
      <c r="A63" s="10" t="s">
        <v>86</v>
      </c>
      <c r="B63" s="10">
        <v>0</v>
      </c>
      <c r="C63" s="55">
        <f t="shared" si="7"/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27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</row>
    <row r="64" spans="1:229" ht="12">
      <c r="A64" s="27" t="s">
        <v>87</v>
      </c>
      <c r="B64" s="10">
        <v>0</v>
      </c>
      <c r="C64" s="55">
        <f t="shared" si="7"/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27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</row>
    <row r="65" spans="1:229" ht="12">
      <c r="A65" s="10" t="s">
        <v>131</v>
      </c>
      <c r="B65" s="10">
        <v>0</v>
      </c>
      <c r="C65" s="55">
        <f t="shared" si="7"/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27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</row>
    <row r="66" spans="1:229" ht="12">
      <c r="A66" s="10"/>
      <c r="B66" s="10"/>
      <c r="C66" s="5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27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</row>
    <row r="67" spans="1:229" ht="12">
      <c r="A67" s="10" t="s">
        <v>12</v>
      </c>
      <c r="B67" s="10">
        <f>SUM(B60:B65)</f>
        <v>0</v>
      </c>
      <c r="C67" s="55">
        <f>SUM(D67:I67)</f>
        <v>0</v>
      </c>
      <c r="D67" s="10">
        <f aca="true" t="shared" si="8" ref="D67:I67">SUM(D60:D65)</f>
        <v>0</v>
      </c>
      <c r="E67" s="10">
        <f t="shared" si="8"/>
        <v>0</v>
      </c>
      <c r="F67" s="10">
        <f t="shared" si="8"/>
        <v>0</v>
      </c>
      <c r="G67" s="10">
        <f t="shared" si="8"/>
        <v>0</v>
      </c>
      <c r="H67" s="10">
        <f t="shared" si="8"/>
        <v>0</v>
      </c>
      <c r="I67" s="10">
        <f t="shared" si="8"/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27" t="s">
        <v>147</v>
      </c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</row>
    <row r="68" spans="1:229" ht="12">
      <c r="A68" s="10"/>
      <c r="B68" s="10"/>
      <c r="C68" s="5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27" t="s">
        <v>247</v>
      </c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</row>
    <row r="69" spans="1:229" ht="12">
      <c r="A69" s="10" t="s">
        <v>92</v>
      </c>
      <c r="B69" s="10"/>
      <c r="C69" s="5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27" t="s">
        <v>147</v>
      </c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</row>
    <row r="70" spans="1:229" ht="12">
      <c r="A70" s="10" t="s">
        <v>88</v>
      </c>
      <c r="B70" s="10">
        <v>0</v>
      </c>
      <c r="C70" s="55">
        <f>SUM(D70:I70)</f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27" t="s">
        <v>248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</row>
    <row r="71" spans="1:229" ht="12">
      <c r="A71" s="10" t="s">
        <v>89</v>
      </c>
      <c r="B71" s="10">
        <v>0</v>
      </c>
      <c r="C71" s="55">
        <f>SUM(D71:I71)</f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27" t="s">
        <v>147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</row>
    <row r="72" spans="1:229" ht="12">
      <c r="A72" s="10" t="s">
        <v>90</v>
      </c>
      <c r="B72" s="10">
        <v>0</v>
      </c>
      <c r="C72" s="55">
        <f>SUM(D72:I72)</f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27" t="s">
        <v>249</v>
      </c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</row>
    <row r="73" spans="1:229" ht="12">
      <c r="A73" s="10" t="s">
        <v>91</v>
      </c>
      <c r="B73" s="10">
        <v>0</v>
      </c>
      <c r="C73" s="55">
        <f>SUM(D73:I73)</f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27" t="s">
        <v>147</v>
      </c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</row>
    <row r="74" spans="1:229" ht="12">
      <c r="A74" s="10" t="s">
        <v>132</v>
      </c>
      <c r="B74" s="10">
        <v>0</v>
      </c>
      <c r="C74" s="55">
        <f>SUM(D74:I74)</f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27" t="s">
        <v>250</v>
      </c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</row>
    <row r="75" spans="1:229" ht="12">
      <c r="A75" s="10"/>
      <c r="B75" s="10"/>
      <c r="C75" s="5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27" t="s">
        <v>147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</row>
    <row r="76" spans="1:229" ht="12">
      <c r="A76" s="10" t="s">
        <v>12</v>
      </c>
      <c r="B76" s="10">
        <f>SUM(B70:B74)</f>
        <v>0</v>
      </c>
      <c r="C76" s="55">
        <f>SUM(D76:I76)</f>
        <v>0</v>
      </c>
      <c r="D76" s="10">
        <f aca="true" t="shared" si="9" ref="D76:I76">SUM(D70:D74)</f>
        <v>0</v>
      </c>
      <c r="E76" s="10">
        <f t="shared" si="9"/>
        <v>0</v>
      </c>
      <c r="F76" s="10">
        <f t="shared" si="9"/>
        <v>0</v>
      </c>
      <c r="G76" s="10">
        <f t="shared" si="9"/>
        <v>0</v>
      </c>
      <c r="H76" s="10">
        <f t="shared" si="9"/>
        <v>0</v>
      </c>
      <c r="I76" s="10">
        <f t="shared" si="9"/>
        <v>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27" t="s">
        <v>251</v>
      </c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</row>
    <row r="77" spans="1:229" ht="12">
      <c r="A77" s="10"/>
      <c r="B77" s="10"/>
      <c r="C77" s="5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27" t="s">
        <v>147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</row>
    <row r="78" spans="1:229" ht="12">
      <c r="A78" s="10" t="s">
        <v>98</v>
      </c>
      <c r="B78" s="10"/>
      <c r="C78" s="5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27" t="s">
        <v>252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</row>
    <row r="79" spans="1:229" ht="12">
      <c r="A79" s="10" t="s">
        <v>93</v>
      </c>
      <c r="B79" s="10">
        <v>0</v>
      </c>
      <c r="C79" s="55">
        <f aca="true" t="shared" si="10" ref="C79:C84">SUM(D79:I79)</f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27" t="s">
        <v>147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</row>
    <row r="80" spans="1:229" ht="12">
      <c r="A80" s="10" t="s">
        <v>94</v>
      </c>
      <c r="B80" s="10">
        <v>0</v>
      </c>
      <c r="C80" s="55">
        <f t="shared" si="10"/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27" t="s">
        <v>253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</row>
    <row r="81" spans="1:229" ht="12">
      <c r="A81" s="10" t="s">
        <v>95</v>
      </c>
      <c r="B81" s="10">
        <v>0</v>
      </c>
      <c r="C81" s="55">
        <f t="shared" si="10"/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27" t="s">
        <v>147</v>
      </c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</row>
    <row r="82" spans="1:229" ht="12">
      <c r="A82" s="10" t="s">
        <v>96</v>
      </c>
      <c r="B82" s="10">
        <v>0</v>
      </c>
      <c r="C82" s="55">
        <f t="shared" si="10"/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27" t="s">
        <v>254</v>
      </c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</row>
    <row r="83" spans="1:229" ht="12">
      <c r="A83" s="10" t="s">
        <v>97</v>
      </c>
      <c r="B83" s="10">
        <v>0</v>
      </c>
      <c r="C83" s="55">
        <f t="shared" si="10"/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27" t="s">
        <v>147</v>
      </c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</row>
    <row r="84" spans="1:229" ht="12">
      <c r="A84" s="10" t="s">
        <v>133</v>
      </c>
      <c r="B84" s="10">
        <v>0</v>
      </c>
      <c r="C84" s="55">
        <f t="shared" si="10"/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27" t="s">
        <v>255</v>
      </c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</row>
    <row r="85" spans="1:229" ht="12">
      <c r="A85" s="10"/>
      <c r="B85" s="10"/>
      <c r="C85" s="5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27" t="s">
        <v>147</v>
      </c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</row>
    <row r="86" spans="1:229" ht="12">
      <c r="A86" s="10" t="s">
        <v>12</v>
      </c>
      <c r="B86" s="10">
        <f>SUM(B79:B84)</f>
        <v>0</v>
      </c>
      <c r="C86" s="55">
        <f>SUM(D86:I86)</f>
        <v>0</v>
      </c>
      <c r="D86" s="10">
        <f aca="true" t="shared" si="11" ref="D86:I86">SUM(D79:D84)</f>
        <v>0</v>
      </c>
      <c r="E86" s="10">
        <f t="shared" si="11"/>
        <v>0</v>
      </c>
      <c r="F86" s="10">
        <f t="shared" si="11"/>
        <v>0</v>
      </c>
      <c r="G86" s="10">
        <f t="shared" si="11"/>
        <v>0</v>
      </c>
      <c r="H86" s="10">
        <f t="shared" si="11"/>
        <v>0</v>
      </c>
      <c r="I86" s="10">
        <f t="shared" si="11"/>
        <v>0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27" t="s">
        <v>256</v>
      </c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</row>
    <row r="87" spans="1:229" ht="12">
      <c r="A87" s="10"/>
      <c r="B87" s="10"/>
      <c r="C87" s="5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27" t="s">
        <v>147</v>
      </c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</row>
    <row r="88" spans="1:229" ht="12">
      <c r="A88" s="10" t="s">
        <v>99</v>
      </c>
      <c r="B88" s="10"/>
      <c r="C88" s="5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27" t="s">
        <v>257</v>
      </c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</row>
    <row r="89" spans="1:229" ht="12">
      <c r="A89" s="10" t="s">
        <v>100</v>
      </c>
      <c r="B89" s="10">
        <v>0</v>
      </c>
      <c r="C89" s="55">
        <f>SUM(D89:I89)</f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27" t="s">
        <v>147</v>
      </c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</row>
    <row r="90" spans="1:229" ht="12">
      <c r="A90" s="10" t="s">
        <v>101</v>
      </c>
      <c r="B90" s="10">
        <v>0</v>
      </c>
      <c r="C90" s="55">
        <f>SUM(D90:I90)</f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27" t="s">
        <v>258</v>
      </c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</row>
    <row r="91" spans="1:229" ht="12">
      <c r="A91" s="10" t="s">
        <v>102</v>
      </c>
      <c r="B91" s="10">
        <v>0</v>
      </c>
      <c r="C91" s="55">
        <f>SUM(D91:I91)</f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27" t="s">
        <v>147</v>
      </c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</row>
    <row r="92" spans="1:229" ht="12">
      <c r="A92" s="10" t="s">
        <v>134</v>
      </c>
      <c r="B92" s="10">
        <v>0</v>
      </c>
      <c r="C92" s="55">
        <f>SUM(D92:I92)</f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27" t="s">
        <v>259</v>
      </c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</row>
    <row r="93" spans="1:229" ht="12">
      <c r="A93" s="10"/>
      <c r="B93" s="10"/>
      <c r="C93" s="5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27" t="s">
        <v>147</v>
      </c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</row>
    <row r="94" spans="1:229" ht="12">
      <c r="A94" s="10" t="s">
        <v>12</v>
      </c>
      <c r="B94" s="10">
        <f>SUM(B89:B92)</f>
        <v>0</v>
      </c>
      <c r="C94" s="55">
        <f>SUM(D94:I94)</f>
        <v>0</v>
      </c>
      <c r="D94" s="10">
        <f aca="true" t="shared" si="12" ref="D94:I94">SUM(D89:D92)</f>
        <v>0</v>
      </c>
      <c r="E94" s="10">
        <f t="shared" si="12"/>
        <v>0</v>
      </c>
      <c r="F94" s="10">
        <f t="shared" si="12"/>
        <v>0</v>
      </c>
      <c r="G94" s="10">
        <f t="shared" si="12"/>
        <v>0</v>
      </c>
      <c r="H94" s="10">
        <f t="shared" si="12"/>
        <v>0</v>
      </c>
      <c r="I94" s="10">
        <f t="shared" si="12"/>
        <v>0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27" t="s">
        <v>260</v>
      </c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</row>
    <row r="95" spans="1:229" ht="12">
      <c r="A95" s="10"/>
      <c r="B95" s="10"/>
      <c r="C95" s="5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 t="s">
        <v>147</v>
      </c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</row>
    <row r="96" spans="1:229" ht="12">
      <c r="A96" s="10" t="s">
        <v>103</v>
      </c>
      <c r="B96" s="10"/>
      <c r="C96" s="5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 t="s">
        <v>261</v>
      </c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</row>
    <row r="97" spans="1:229" ht="12">
      <c r="A97" s="10" t="s">
        <v>104</v>
      </c>
      <c r="B97" s="10">
        <v>0</v>
      </c>
      <c r="C97" s="55">
        <f>SUM(D97:I97)</f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 t="s">
        <v>147</v>
      </c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</row>
    <row r="98" spans="1:229" ht="12">
      <c r="A98" s="10" t="s">
        <v>105</v>
      </c>
      <c r="B98" s="10">
        <v>0</v>
      </c>
      <c r="C98" s="55">
        <f>SUM(D98:I98)</f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 t="s">
        <v>262</v>
      </c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</row>
    <row r="99" spans="1:229" ht="12">
      <c r="A99" s="10" t="s">
        <v>106</v>
      </c>
      <c r="B99" s="10">
        <v>0</v>
      </c>
      <c r="C99" s="55">
        <f>SUM(D99:I99)</f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27" t="s">
        <v>147</v>
      </c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</row>
    <row r="100" spans="1:229" ht="12">
      <c r="A100" s="10" t="s">
        <v>107</v>
      </c>
      <c r="B100" s="10">
        <v>0</v>
      </c>
      <c r="C100" s="55">
        <f>SUM(D100:I100)</f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27" t="s">
        <v>263</v>
      </c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</row>
    <row r="101" spans="1:229" ht="12">
      <c r="A101" s="10" t="s">
        <v>135</v>
      </c>
      <c r="B101" s="10">
        <v>0</v>
      </c>
      <c r="C101" s="55">
        <f>SUM(D101:I101)</f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27" t="s">
        <v>147</v>
      </c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</row>
    <row r="102" spans="1:229" ht="12">
      <c r="A102" s="10"/>
      <c r="B102" s="10"/>
      <c r="C102" s="53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27" t="s">
        <v>264</v>
      </c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</row>
    <row r="103" spans="1:229" ht="12">
      <c r="A103" s="10" t="s">
        <v>12</v>
      </c>
      <c r="B103" s="10">
        <f>SUM(B97:B101)</f>
        <v>0</v>
      </c>
      <c r="C103" s="55">
        <f>SUM(D103:I103)</f>
        <v>0</v>
      </c>
      <c r="D103" s="10">
        <f aca="true" t="shared" si="13" ref="D103:I103">SUM(D97:D101)</f>
        <v>0</v>
      </c>
      <c r="E103" s="10">
        <f t="shared" si="13"/>
        <v>0</v>
      </c>
      <c r="F103" s="10">
        <f t="shared" si="13"/>
        <v>0</v>
      </c>
      <c r="G103" s="10">
        <f t="shared" si="13"/>
        <v>0</v>
      </c>
      <c r="H103" s="10">
        <f t="shared" si="13"/>
        <v>0</v>
      </c>
      <c r="I103" s="10">
        <f t="shared" si="13"/>
        <v>0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27" t="s">
        <v>147</v>
      </c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</row>
    <row r="104" spans="1:229" ht="12">
      <c r="A104" s="10"/>
      <c r="B104" s="10"/>
      <c r="C104" s="5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27" t="s">
        <v>265</v>
      </c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</row>
    <row r="105" spans="1:229" ht="12">
      <c r="A105" s="10" t="s">
        <v>108</v>
      </c>
      <c r="B105" s="10"/>
      <c r="C105" s="53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27" t="s">
        <v>147</v>
      </c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</row>
    <row r="106" spans="1:229" ht="12">
      <c r="A106" s="10" t="s">
        <v>109</v>
      </c>
      <c r="B106" s="10">
        <v>0</v>
      </c>
      <c r="C106" s="55">
        <f>SUM(D106:I106)</f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27" t="s">
        <v>270</v>
      </c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</row>
    <row r="107" spans="1:229" ht="12">
      <c r="A107" s="10" t="s">
        <v>110</v>
      </c>
      <c r="B107" s="10">
        <v>0</v>
      </c>
      <c r="C107" s="55">
        <f>SUM(D107:I107)</f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27" t="s">
        <v>147</v>
      </c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</row>
    <row r="108" spans="1:229" ht="12">
      <c r="A108" s="10"/>
      <c r="B108" s="10"/>
      <c r="C108" s="5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27" t="s">
        <v>271</v>
      </c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</row>
    <row r="109" spans="1:229" ht="12">
      <c r="A109" s="10" t="s">
        <v>12</v>
      </c>
      <c r="B109" s="10">
        <f>SUM(B106:B107)</f>
        <v>0</v>
      </c>
      <c r="C109" s="55">
        <f>SUM(D109:I109)</f>
        <v>0</v>
      </c>
      <c r="D109" s="10">
        <f aca="true" t="shared" si="14" ref="D109:I109">SUM(D106:D107)</f>
        <v>0</v>
      </c>
      <c r="E109" s="10">
        <f t="shared" si="14"/>
        <v>0</v>
      </c>
      <c r="F109" s="10">
        <f t="shared" si="14"/>
        <v>0</v>
      </c>
      <c r="G109" s="10">
        <f t="shared" si="14"/>
        <v>0</v>
      </c>
      <c r="H109" s="10">
        <f t="shared" si="14"/>
        <v>0</v>
      </c>
      <c r="I109" s="10">
        <f t="shared" si="14"/>
        <v>0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27" t="s">
        <v>147</v>
      </c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</row>
    <row r="110" spans="1:229" ht="12">
      <c r="A110" s="10"/>
      <c r="B110" s="10"/>
      <c r="C110" s="53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27" t="s">
        <v>266</v>
      </c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</row>
    <row r="111" spans="1:229" ht="12">
      <c r="A111" s="10" t="s">
        <v>111</v>
      </c>
      <c r="B111" s="10"/>
      <c r="C111" s="53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27" t="s">
        <v>147</v>
      </c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</row>
    <row r="112" spans="1:229" ht="12">
      <c r="A112" s="10" t="s">
        <v>112</v>
      </c>
      <c r="B112" s="10">
        <v>0</v>
      </c>
      <c r="C112" s="55">
        <f aca="true" t="shared" si="15" ref="C112:C120">SUM(D112:I112)</f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27" t="s">
        <v>269</v>
      </c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</row>
    <row r="113" spans="1:229" ht="12">
      <c r="A113" s="10" t="s">
        <v>113</v>
      </c>
      <c r="B113" s="10">
        <v>0</v>
      </c>
      <c r="C113" s="55">
        <f t="shared" si="15"/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27" t="s">
        <v>147</v>
      </c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</row>
    <row r="114" spans="1:229" ht="12">
      <c r="A114" s="10" t="s">
        <v>114</v>
      </c>
      <c r="B114" s="10">
        <v>0</v>
      </c>
      <c r="C114" s="55">
        <f t="shared" si="15"/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27" t="s">
        <v>268</v>
      </c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</row>
    <row r="115" spans="1:229" ht="12">
      <c r="A115" s="10" t="s">
        <v>115</v>
      </c>
      <c r="B115" s="10">
        <v>0</v>
      </c>
      <c r="C115" s="55">
        <f t="shared" si="15"/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27" t="s">
        <v>147</v>
      </c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</row>
    <row r="116" spans="1:229" ht="12">
      <c r="A116" s="10" t="s">
        <v>116</v>
      </c>
      <c r="B116" s="10">
        <v>0</v>
      </c>
      <c r="C116" s="55">
        <f t="shared" si="15"/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27" t="s">
        <v>267</v>
      </c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</row>
    <row r="117" spans="1:229" ht="12">
      <c r="A117" s="10" t="s">
        <v>117</v>
      </c>
      <c r="B117" s="10">
        <v>0</v>
      </c>
      <c r="C117" s="55">
        <f t="shared" si="15"/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27" t="s">
        <v>147</v>
      </c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</row>
    <row r="118" spans="1:229" ht="12">
      <c r="A118" s="10" t="s">
        <v>118</v>
      </c>
      <c r="B118" s="10">
        <v>0</v>
      </c>
      <c r="C118" s="55">
        <f t="shared" si="15"/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27" t="s">
        <v>292</v>
      </c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</row>
    <row r="119" spans="1:229" ht="12">
      <c r="A119" s="10" t="s">
        <v>119</v>
      </c>
      <c r="B119" s="10">
        <v>0</v>
      </c>
      <c r="C119" s="55">
        <f t="shared" si="15"/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27" t="s">
        <v>147</v>
      </c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</row>
    <row r="120" spans="1:229" ht="12">
      <c r="A120" s="10" t="s">
        <v>120</v>
      </c>
      <c r="B120" s="10">
        <v>0</v>
      </c>
      <c r="C120" s="55">
        <f t="shared" si="15"/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27" t="s">
        <v>293</v>
      </c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</row>
    <row r="121" spans="1:229" ht="12">
      <c r="A121" s="10"/>
      <c r="B121" s="10"/>
      <c r="C121" s="53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27" t="s">
        <v>147</v>
      </c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</row>
    <row r="122" spans="1:229" ht="12">
      <c r="A122" s="10" t="s">
        <v>12</v>
      </c>
      <c r="B122" s="10">
        <f>SUM(B112:B120)</f>
        <v>0</v>
      </c>
      <c r="C122" s="55">
        <f>SUM(D122:I122)</f>
        <v>0</v>
      </c>
      <c r="D122" s="10">
        <f aca="true" t="shared" si="16" ref="D122:I122">SUM(D112:D120)</f>
        <v>0</v>
      </c>
      <c r="E122" s="10">
        <f t="shared" si="16"/>
        <v>0</v>
      </c>
      <c r="F122" s="10">
        <f t="shared" si="16"/>
        <v>0</v>
      </c>
      <c r="G122" s="10">
        <f t="shared" si="16"/>
        <v>0</v>
      </c>
      <c r="H122" s="10">
        <f t="shared" si="16"/>
        <v>0</v>
      </c>
      <c r="I122" s="10">
        <f t="shared" si="16"/>
        <v>0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27" t="s">
        <v>294</v>
      </c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</row>
    <row r="123" spans="1:229" ht="12">
      <c r="A123" s="10"/>
      <c r="B123" s="10"/>
      <c r="C123" s="5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27" t="s">
        <v>147</v>
      </c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</row>
    <row r="124" spans="1:229" ht="12">
      <c r="A124" s="10" t="s">
        <v>121</v>
      </c>
      <c r="B124" s="10"/>
      <c r="C124" s="5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27" t="s">
        <v>295</v>
      </c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</row>
    <row r="125" spans="1:229" ht="12">
      <c r="A125" s="10" t="s">
        <v>122</v>
      </c>
      <c r="B125" s="10">
        <v>0</v>
      </c>
      <c r="C125" s="55">
        <f aca="true" t="shared" si="17" ref="C125:C131">SUM(D125:I125)</f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27" t="s">
        <v>147</v>
      </c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</row>
    <row r="126" spans="1:229" ht="12">
      <c r="A126" s="10" t="s">
        <v>123</v>
      </c>
      <c r="B126" s="10">
        <v>0</v>
      </c>
      <c r="C126" s="55">
        <f t="shared" si="17"/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27" t="s">
        <v>296</v>
      </c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</row>
    <row r="127" spans="1:229" ht="12">
      <c r="A127" s="10" t="s">
        <v>124</v>
      </c>
      <c r="B127" s="10">
        <v>0</v>
      </c>
      <c r="C127" s="55">
        <f t="shared" si="17"/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27" t="s">
        <v>147</v>
      </c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</row>
    <row r="128" spans="1:229" ht="12">
      <c r="A128" s="10" t="s">
        <v>125</v>
      </c>
      <c r="B128" s="10">
        <v>0</v>
      </c>
      <c r="C128" s="55">
        <f t="shared" si="17"/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27" t="s">
        <v>297</v>
      </c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</row>
    <row r="129" spans="1:229" ht="12">
      <c r="A129" s="10" t="s">
        <v>126</v>
      </c>
      <c r="B129" s="10">
        <v>0</v>
      </c>
      <c r="C129" s="55">
        <f t="shared" si="17"/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27" t="s">
        <v>147</v>
      </c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</row>
    <row r="130" spans="1:229" ht="12">
      <c r="A130" s="10" t="s">
        <v>127</v>
      </c>
      <c r="B130" s="10">
        <v>0</v>
      </c>
      <c r="C130" s="55">
        <f t="shared" si="17"/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27" t="s">
        <v>272</v>
      </c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</row>
    <row r="131" spans="1:229" ht="12">
      <c r="A131" s="10" t="s">
        <v>136</v>
      </c>
      <c r="B131" s="10">
        <v>0</v>
      </c>
      <c r="C131" s="55">
        <f t="shared" si="17"/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27" t="s">
        <v>147</v>
      </c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</row>
    <row r="132" spans="1:229" ht="12">
      <c r="A132" s="10"/>
      <c r="B132" s="10"/>
      <c r="C132" s="53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27" t="s">
        <v>273</v>
      </c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</row>
    <row r="133" spans="1:229" ht="12">
      <c r="A133" s="10" t="s">
        <v>12</v>
      </c>
      <c r="B133" s="10">
        <f>SUM(B125:B131)</f>
        <v>0</v>
      </c>
      <c r="C133" s="55">
        <f>SUM(D133:I133)</f>
        <v>0</v>
      </c>
      <c r="D133" s="10">
        <f aca="true" t="shared" si="18" ref="D133:I133">SUM(D125:D131)</f>
        <v>0</v>
      </c>
      <c r="E133" s="10">
        <f t="shared" si="18"/>
        <v>0</v>
      </c>
      <c r="F133" s="10">
        <f t="shared" si="18"/>
        <v>0</v>
      </c>
      <c r="G133" s="10">
        <f t="shared" si="18"/>
        <v>0</v>
      </c>
      <c r="H133" s="10">
        <f t="shared" si="18"/>
        <v>0</v>
      </c>
      <c r="I133" s="10">
        <f t="shared" si="18"/>
        <v>0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</row>
    <row r="134" spans="1:229" ht="12">
      <c r="A134" s="10"/>
      <c r="B134" s="10"/>
      <c r="C134" s="53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</row>
    <row r="135" spans="1:229" ht="12">
      <c r="A135" s="10" t="s">
        <v>128</v>
      </c>
      <c r="B135" s="10" t="s">
        <v>0</v>
      </c>
      <c r="C135" s="53"/>
      <c r="D135" s="10" t="s">
        <v>0</v>
      </c>
      <c r="E135" s="10" t="s">
        <v>0</v>
      </c>
      <c r="F135" s="10" t="s">
        <v>0</v>
      </c>
      <c r="G135" s="10" t="s">
        <v>0</v>
      </c>
      <c r="H135" s="10" t="s">
        <v>0</v>
      </c>
      <c r="I135" s="10" t="s">
        <v>0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</row>
    <row r="136" spans="1:229" ht="12">
      <c r="A136" s="10" t="s">
        <v>129</v>
      </c>
      <c r="B136" s="10">
        <v>0</v>
      </c>
      <c r="C136" s="55">
        <f>SUM(D136:I136)</f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</row>
    <row r="137" spans="1:229" ht="12">
      <c r="A137" s="10" t="s">
        <v>137</v>
      </c>
      <c r="B137" s="10">
        <v>0</v>
      </c>
      <c r="C137" s="55">
        <f>SUM(D137:I137)</f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</row>
    <row r="138" spans="1:229" ht="12">
      <c r="A138" s="10"/>
      <c r="B138" s="10"/>
      <c r="C138" s="53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</row>
    <row r="139" spans="1:229" ht="12">
      <c r="A139" s="10" t="s">
        <v>12</v>
      </c>
      <c r="B139" s="10">
        <f>SUM(B136:B137)</f>
        <v>0</v>
      </c>
      <c r="C139" s="55">
        <f>SUM(D139:I139)</f>
        <v>0</v>
      </c>
      <c r="D139" s="10">
        <f aca="true" t="shared" si="19" ref="D139:I139">SUM(D136:D137)</f>
        <v>0</v>
      </c>
      <c r="E139" s="10">
        <f t="shared" si="19"/>
        <v>0</v>
      </c>
      <c r="F139" s="10">
        <f t="shared" si="19"/>
        <v>0</v>
      </c>
      <c r="G139" s="10">
        <f t="shared" si="19"/>
        <v>0</v>
      </c>
      <c r="H139" s="10">
        <f t="shared" si="19"/>
        <v>0</v>
      </c>
      <c r="I139" s="10">
        <f t="shared" si="19"/>
        <v>0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</row>
    <row r="140" spans="1:229" ht="12">
      <c r="A140" s="10"/>
      <c r="B140" s="10"/>
      <c r="C140" s="53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</row>
    <row r="141" spans="1:229" ht="12">
      <c r="A141" s="10" t="s">
        <v>13</v>
      </c>
      <c r="B141" s="19">
        <f>(B16+B24+B34+B43+B51+B57+B67+B76+B86+B94+B103+B109+B122+B133+B139)</f>
        <v>0</v>
      </c>
      <c r="C141" s="55">
        <f>SUM(D141:I141)</f>
        <v>0</v>
      </c>
      <c r="D141" s="19">
        <f aca="true" t="shared" si="20" ref="D141:I141">(D16+D24+D34+D43+D51+D57+D67+D76+D86+D94+D103+D109+D122+D133+D139)</f>
        <v>0</v>
      </c>
      <c r="E141" s="19">
        <f t="shared" si="20"/>
        <v>0</v>
      </c>
      <c r="F141" s="19">
        <f t="shared" si="20"/>
        <v>0</v>
      </c>
      <c r="G141" s="19">
        <f t="shared" si="20"/>
        <v>0</v>
      </c>
      <c r="H141" s="19">
        <f t="shared" si="20"/>
        <v>0</v>
      </c>
      <c r="I141" s="19">
        <f t="shared" si="20"/>
        <v>0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</row>
    <row r="142" spans="1:229" ht="12">
      <c r="A142" s="10"/>
      <c r="B142" s="10"/>
      <c r="C142" s="53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</row>
    <row r="143" spans="1:229" ht="12">
      <c r="A143" s="10" t="s">
        <v>0</v>
      </c>
      <c r="B143" s="10"/>
      <c r="C143" s="53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</row>
    <row r="144" spans="1:229" ht="12">
      <c r="A144" s="16" t="s">
        <v>14</v>
      </c>
      <c r="B144" s="10"/>
      <c r="C144" s="53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</row>
    <row r="145" spans="1:229" ht="12">
      <c r="A145" s="10" t="s">
        <v>15</v>
      </c>
      <c r="B145" s="10">
        <f>(A!H28)</f>
        <v>0</v>
      </c>
      <c r="C145" s="55">
        <f>SUM(D145:I145)</f>
        <v>0</v>
      </c>
      <c r="D145" s="10">
        <f>(A!J28)</f>
        <v>0</v>
      </c>
      <c r="E145" s="10">
        <f>(A!L28)</f>
        <v>0</v>
      </c>
      <c r="F145" s="10">
        <f>(A!N28)</f>
        <v>0</v>
      </c>
      <c r="G145" s="10">
        <f>(A!P28)</f>
        <v>0</v>
      </c>
      <c r="H145" s="10">
        <f>(A!R28)</f>
        <v>0</v>
      </c>
      <c r="I145" s="10">
        <f>(A!T28)</f>
        <v>0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</row>
    <row r="146" spans="1:229" ht="12">
      <c r="A146" s="10"/>
      <c r="B146" s="10"/>
      <c r="C146" s="55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</row>
    <row r="147" spans="1:229" ht="12">
      <c r="A147" s="10" t="s">
        <v>16</v>
      </c>
      <c r="B147" s="19">
        <f>(B141)</f>
        <v>0</v>
      </c>
      <c r="C147" s="55">
        <f>SUM(D147:I147)</f>
        <v>0</v>
      </c>
      <c r="D147" s="56">
        <f aca="true" t="shared" si="21" ref="D147:I147">(D141)</f>
        <v>0</v>
      </c>
      <c r="E147" s="19">
        <f t="shared" si="21"/>
        <v>0</v>
      </c>
      <c r="F147" s="19">
        <f t="shared" si="21"/>
        <v>0</v>
      </c>
      <c r="G147" s="19">
        <f t="shared" si="21"/>
        <v>0</v>
      </c>
      <c r="H147" s="19">
        <f t="shared" si="21"/>
        <v>0</v>
      </c>
      <c r="I147" s="19">
        <f t="shared" si="21"/>
        <v>0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</row>
    <row r="148" spans="1:229" ht="12">
      <c r="A148" s="10"/>
      <c r="B148" s="10"/>
      <c r="C148" s="55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</row>
    <row r="149" spans="1:229" ht="12">
      <c r="A149" s="10" t="s">
        <v>17</v>
      </c>
      <c r="B149" s="19">
        <f>(B145+B147)</f>
        <v>0</v>
      </c>
      <c r="C149" s="55">
        <f>SUM(D149:I149)</f>
        <v>0</v>
      </c>
      <c r="D149" s="19">
        <f aca="true" t="shared" si="22" ref="D149:I149">(D145+D147)</f>
        <v>0</v>
      </c>
      <c r="E149" s="19">
        <f t="shared" si="22"/>
        <v>0</v>
      </c>
      <c r="F149" s="19">
        <f t="shared" si="22"/>
        <v>0</v>
      </c>
      <c r="G149" s="19">
        <f t="shared" si="22"/>
        <v>0</v>
      </c>
      <c r="H149" s="19">
        <f t="shared" si="22"/>
        <v>0</v>
      </c>
      <c r="I149" s="19">
        <f t="shared" si="22"/>
        <v>0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</row>
    <row r="150" spans="1:229" ht="12">
      <c r="A150" s="10"/>
      <c r="B150" s="10"/>
      <c r="C150" s="55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</row>
    <row r="151" spans="1:229" ht="12">
      <c r="A151" s="10" t="s">
        <v>18</v>
      </c>
      <c r="B151" s="20" t="s">
        <v>19</v>
      </c>
      <c r="C151" s="55">
        <f>SUM(D151:I151)</f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</row>
    <row r="152" spans="1:229" ht="12">
      <c r="A152" s="10"/>
      <c r="B152" s="20"/>
      <c r="C152" s="5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</row>
    <row r="153" spans="1:229" ht="12">
      <c r="A153" s="10" t="s">
        <v>20</v>
      </c>
      <c r="B153" s="20" t="s">
        <v>19</v>
      </c>
      <c r="C153" s="55">
        <f>SUM(D153:I153)</f>
        <v>0</v>
      </c>
      <c r="D153" s="21">
        <f aca="true" t="shared" si="23" ref="D153:I153">(D149+D151)</f>
        <v>0</v>
      </c>
      <c r="E153" s="21">
        <f t="shared" si="23"/>
        <v>0</v>
      </c>
      <c r="F153" s="21">
        <f t="shared" si="23"/>
        <v>0</v>
      </c>
      <c r="G153" s="21">
        <f t="shared" si="23"/>
        <v>0</v>
      </c>
      <c r="H153" s="21">
        <f t="shared" si="23"/>
        <v>0</v>
      </c>
      <c r="I153" s="21">
        <f t="shared" si="23"/>
        <v>0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</row>
    <row r="154" spans="1:229" ht="12">
      <c r="A154" s="10"/>
      <c r="B154" s="20"/>
      <c r="C154" s="43" t="s">
        <v>0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</row>
    <row r="155" spans="1:229" ht="12">
      <c r="A155" s="10" t="s">
        <v>21</v>
      </c>
      <c r="B155" s="20" t="s">
        <v>19</v>
      </c>
      <c r="C155" s="44" t="s">
        <v>19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</row>
    <row r="156" spans="1:229" ht="12">
      <c r="A156" s="10"/>
      <c r="B156" s="20"/>
      <c r="C156" s="44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</row>
    <row r="157" spans="1:229" ht="12">
      <c r="A157" s="10" t="s">
        <v>22</v>
      </c>
      <c r="B157" s="20" t="s">
        <v>19</v>
      </c>
      <c r="C157" s="44" t="s">
        <v>19</v>
      </c>
      <c r="D157" s="22" t="e">
        <f aca="true" t="shared" si="24" ref="D157:I157">(D153/D155)</f>
        <v>#DIV/0!</v>
      </c>
      <c r="E157" s="22" t="e">
        <f t="shared" si="24"/>
        <v>#DIV/0!</v>
      </c>
      <c r="F157" s="22" t="e">
        <f t="shared" si="24"/>
        <v>#DIV/0!</v>
      </c>
      <c r="G157" s="22" t="e">
        <f t="shared" si="24"/>
        <v>#DIV/0!</v>
      </c>
      <c r="H157" s="22" t="e">
        <f t="shared" si="24"/>
        <v>#DIV/0!</v>
      </c>
      <c r="I157" s="22" t="e">
        <f t="shared" si="24"/>
        <v>#DIV/0!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</row>
    <row r="158" spans="1:229" ht="12">
      <c r="A158" s="10"/>
      <c r="B158" s="20"/>
      <c r="C158" s="44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</row>
    <row r="159" spans="1:229" ht="12">
      <c r="A159" s="10" t="s">
        <v>23</v>
      </c>
      <c r="B159" s="20" t="s">
        <v>19</v>
      </c>
      <c r="C159" s="43">
        <f>SUM(D159:I159)</f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</row>
    <row r="160" spans="1:229" ht="12">
      <c r="A160" s="10"/>
      <c r="B160" s="20"/>
      <c r="C160" s="43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</row>
    <row r="161" spans="1:229" ht="12">
      <c r="A161" s="10" t="s">
        <v>24</v>
      </c>
      <c r="B161" s="20" t="s">
        <v>19</v>
      </c>
      <c r="C161" s="43">
        <f>SUM(D161:I161)</f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</row>
    <row r="162" spans="1:229" ht="12">
      <c r="A162" s="10"/>
      <c r="B162" s="20"/>
      <c r="C162" s="43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</row>
    <row r="163" spans="1:229" ht="12">
      <c r="A163" s="10" t="s">
        <v>25</v>
      </c>
      <c r="B163" s="20" t="s">
        <v>19</v>
      </c>
      <c r="C163" s="54">
        <f>(C153-C159)</f>
        <v>0</v>
      </c>
      <c r="D163" s="21">
        <f>(D153-D159-D161)</f>
        <v>0</v>
      </c>
      <c r="E163" s="21">
        <f>(E153-E159-E161)</f>
        <v>0</v>
      </c>
      <c r="F163" s="21">
        <f>(F153-F159-F161)</f>
        <v>0</v>
      </c>
      <c r="G163" s="21">
        <f>(G153-G159-G161)</f>
        <v>0</v>
      </c>
      <c r="H163" s="21">
        <f>(H153-H159-H161)</f>
        <v>0</v>
      </c>
      <c r="I163" s="21">
        <f>(I153-I159-I161)</f>
        <v>0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</row>
    <row r="164" spans="1:229" ht="12">
      <c r="A164" s="10"/>
      <c r="B164" s="20"/>
      <c r="C164" s="43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</row>
    <row r="165" spans="1:229" ht="12">
      <c r="A165" s="10" t="s">
        <v>26</v>
      </c>
      <c r="B165" s="20" t="s">
        <v>19</v>
      </c>
      <c r="C165" s="44" t="s">
        <v>19</v>
      </c>
      <c r="D165" s="22" t="e">
        <f aca="true" t="shared" si="25" ref="D165:I165">(D163/D155)</f>
        <v>#DIV/0!</v>
      </c>
      <c r="E165" s="22" t="e">
        <f t="shared" si="25"/>
        <v>#DIV/0!</v>
      </c>
      <c r="F165" s="22" t="e">
        <f t="shared" si="25"/>
        <v>#DIV/0!</v>
      </c>
      <c r="G165" s="22" t="e">
        <f t="shared" si="25"/>
        <v>#DIV/0!</v>
      </c>
      <c r="H165" s="22" t="e">
        <f t="shared" si="25"/>
        <v>#DIV/0!</v>
      </c>
      <c r="I165" s="22" t="e">
        <f t="shared" si="25"/>
        <v>#DIV/0!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</row>
    <row r="166" spans="1:229" ht="1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</row>
    <row r="167" spans="1:229" ht="12">
      <c r="A167" s="10"/>
      <c r="B167" s="10"/>
      <c r="C167" s="10"/>
      <c r="D167" s="22" t="e">
        <f aca="true" t="shared" si="26" ref="D167:I167">(D165)</f>
        <v>#DIV/0!</v>
      </c>
      <c r="E167" s="22" t="e">
        <f t="shared" si="26"/>
        <v>#DIV/0!</v>
      </c>
      <c r="F167" s="22" t="e">
        <f t="shared" si="26"/>
        <v>#DIV/0!</v>
      </c>
      <c r="G167" s="22" t="e">
        <f t="shared" si="26"/>
        <v>#DIV/0!</v>
      </c>
      <c r="H167" s="22" t="e">
        <f t="shared" si="26"/>
        <v>#DIV/0!</v>
      </c>
      <c r="I167" s="22" t="e">
        <f t="shared" si="26"/>
        <v>#DIV/0!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</row>
    <row r="168" spans="1:229" ht="12">
      <c r="A168" s="10"/>
      <c r="B168" s="10"/>
      <c r="C168" s="10"/>
      <c r="D168" s="22" t="e">
        <f aca="true" t="shared" si="27" ref="D168:I168">(D167*30.4166667)</f>
        <v>#DIV/0!</v>
      </c>
      <c r="E168" s="22" t="e">
        <f t="shared" si="27"/>
        <v>#DIV/0!</v>
      </c>
      <c r="F168" s="22" t="e">
        <f t="shared" si="27"/>
        <v>#DIV/0!</v>
      </c>
      <c r="G168" s="22" t="e">
        <f t="shared" si="27"/>
        <v>#DIV/0!</v>
      </c>
      <c r="H168" s="22" t="e">
        <f t="shared" si="27"/>
        <v>#DIV/0!</v>
      </c>
      <c r="I168" s="22" t="e">
        <f t="shared" si="27"/>
        <v>#DIV/0!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</row>
    <row r="169" spans="1:229" ht="1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</row>
    <row r="170" spans="1:229" ht="12">
      <c r="A170" s="10" t="s">
        <v>27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</row>
    <row r="171" spans="1:229" ht="12">
      <c r="A171" s="10" t="s">
        <v>28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</row>
    <row r="172" spans="1:229" ht="12">
      <c r="A172" s="9" t="s">
        <v>29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</row>
    <row r="173" spans="1:229" ht="1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</row>
    <row r="174" spans="1:229" ht="1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</row>
    <row r="175" spans="1:229" ht="1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</row>
  </sheetData>
  <sheetProtection/>
  <mergeCells count="7">
    <mergeCell ref="B1:D1"/>
    <mergeCell ref="I6:I8"/>
    <mergeCell ref="D6:D8"/>
    <mergeCell ref="E6:E8"/>
    <mergeCell ref="F6:F8"/>
    <mergeCell ref="G6:G8"/>
    <mergeCell ref="H6:H8"/>
  </mergeCells>
  <dataValidations count="77">
    <dataValidation type="list" allowBlank="1" showInputMessage="1" showErrorMessage="1" sqref="AA134">
      <formula1>$AA$129:$AA$130</formula1>
    </dataValidation>
    <dataValidation allowBlank="1" showInputMessage="1" showErrorMessage="1" prompt="Sup/Ind is defined same as Schedule A: administrative portion of activities" sqref="B8"/>
    <dataValidation allowBlank="1" showInputMessage="1" showErrorMessage="1" prompt="DO NOT enter into this column.  It automatically totals the amounts entered in the service sites." sqref="C8"/>
    <dataValidation allowBlank="1" showInputMessage="1" showErrorMessage="1" prompt="The service title will automatically transfer from what has been entered in Schedule A" sqref="D5"/>
    <dataValidation allowBlank="1" showInputMessage="1" showErrorMessage="1" prompt="Show actual cost distributed between sup/in and each service site" sqref="A12:A13"/>
    <dataValidation allowBlank="1" showInputMessage="1" showErrorMessage="1" prompt="Distribute between sites accordingly. Ex:newspaper ads, background checks, drug testing, etc." sqref="A14"/>
    <dataValidation allowBlank="1" showInputMessage="1" showErrorMessage="1" prompt="Annual cost of land lines, cell phones, internet. Internet is S/I if for billing, service site if for consumer/staff" sqref="A19"/>
    <dataValidation allowBlank="1" showInputMessage="1" showErrorMessage="1" prompt="DC: Annual cost of postage, split between services." sqref="A20"/>
    <dataValidation allowBlank="1" showInputMessage="1" showErrorMessage="1" prompt="DC: Annual cost of outside printing.Split between services. This is not the agency copier cost as it is accounted for elsewhere." sqref="A21"/>
    <dataValidation allowBlank="1" showInputMessage="1" showErrorMessage="1" prompt="Ex:  Pagers" sqref="A22"/>
    <dataValidation allowBlank="1" showInputMessage="1" showErrorMessage="1" prompt="DC: Annual cost for maintenance/repairs for the facility/service site location; S/I for office locations&#10;" sqref="A27"/>
    <dataValidation allowBlank="1" showInputMessage="1" showErrorMessage="1" prompt="DC:Annual cost for lawn mowing/snow removal at the facility/service site; S/I for office locations&#10;" sqref="A28"/>
    <dataValidation allowBlank="1" showInputMessage="1" showErrorMessage="1" prompt="DC: Annual cost for maintenance/repair of programmatic equipment, EG repair of positive reinforcement devices for consumers at the service site&#10;" sqref="A29"/>
    <dataValidation allowBlank="1" showInputMessage="1" showErrorMessage="1" prompt="DC: Annual cost for maintenance/repair of facility equipment, EG refrigerator, air conditioning, furnace at the facility/service site" sqref="A30"/>
    <dataValidation allowBlank="1" showInputMessage="1" showErrorMessage="1" prompt="S/I: Annual cost for maintenace of office equipment" sqref="A31"/>
    <dataValidation allowBlank="1" showInputMessage="1" showErrorMessage="1" prompt="S/I: Annual cost for ongoing office services ie: extermination, fire alarm systems, copy machine.  DC for service agreements which apply to the site such as alarm systems, exterminations, etc." sqref="A32"/>
    <dataValidation allowBlank="1" showInputMessage="1" showErrorMessage="1" prompt="DC: Annual cost for building lease/rent (if office related then it would be a support/ind cost)" sqref="A37"/>
    <dataValidation allowBlank="1" showInputMessage="1" showErrorMessage="1" prompt="DC:  This is the interest portion of the annual mortgage payment only.  If office related, would be S/I" sqref="A38"/>
    <dataValidation allowBlank="1" showInputMessage="1" showErrorMessage="1" prompt="DC: Annual cost for any property taxes on building if owned.  If office related, would be S/I." sqref="A39"/>
    <dataValidation allowBlank="1" showInputMessage="1" showErrorMessage="1" prompt="Cost of building property/casualty insurance only.  DC if related to service site.  S/I if related to office space.  " sqref="A40"/>
    <dataValidation allowBlank="1" showInputMessage="1" showErrorMessage="1" prompt="DC:annual cost for building depreciation if owned for service site.  This is the principal amount of the annual mortgage payment only&#10;" sqref="A41"/>
    <dataValidation allowBlank="1" showInputMessage="1" showErrorMessage="1" prompt="DC: Annual costs associated with service sites" sqref="A45"/>
    <dataValidation allowBlank="1" showInputMessage="1" showErrorMessage="1" prompt="DC: Annual costs associated with each service site; S/I for office location" sqref="A46"/>
    <dataValidation allowBlank="1" showInputMessage="1" showErrorMessage="1" prompt="DC: Annual costs associated with each service sites; S/I for office location" sqref="A48"/>
    <dataValidation allowBlank="1" showInputMessage="1" showErrorMessage="1" prompt="DC: Annual cost for cable TV " sqref="A49"/>
    <dataValidation allowBlank="1" showInputMessage="1" showErrorMessage="1" prompt="DC: Actual annual cost of food for each service site. " sqref="A54"/>
    <dataValidation allowBlank="1" showInputMessage="1" showErrorMessage="1" prompt="S/I Actual annual cost" sqref="A55"/>
    <dataValidation allowBlank="1" showInputMessage="1" showErrorMessage="1" prompt="DC: Annual cost for programmatic materia/supplies ex: reinforcer" sqref="A60"/>
    <dataValidation allowBlank="1" showInputMessage="1" showErrorMessage="1" prompt="DC: Annual cost for facility materials/supplies ex:cleaning, laundry, soaps, etc." sqref="A61"/>
    <dataValidation allowBlank="1" showInputMessage="1" showErrorMessage="1" prompt="Sup/Ind: Annual cost for office materials/supplies" sqref="A62"/>
    <dataValidation allowBlank="1" showInputMessage="1" showErrorMessage="1" prompt="DC: Annual costs for OTC medications, first aide supplies" sqref="A63"/>
    <dataValidation allowBlank="1" showInputMessage="1" showErrorMessage="1" prompt="DC:  Costs covered by the provider as not reimbursed through other sources" sqref="A64"/>
    <dataValidation allowBlank="1" showInputMessage="1" showErrorMessage="1" prompt="S/I: annual legal costs" sqref="A70"/>
    <dataValidation allowBlank="1" showInputMessage="1" showErrorMessage="1" prompt="S/I: Annual cost for outside accounting.  This could be outside accounting help for regular or quarterly payroll reporting" sqref="A71"/>
    <dataValidation allowBlank="1" showInputMessage="1" showErrorMessage="1" prompt="S/I: annual cost for agency audit" sqref="A72"/>
    <dataValidation allowBlank="1" showInputMessage="1" showErrorMessage="1" prompt="DC: Annual cost for contracted, non W2 (1099). employees such as QDDP,  RN, Dietician&#10;" sqref="A73"/>
    <dataValidation allowBlank="1" showInputMessage="1" showErrorMessage="1" prompt="General required trainings for staff- admin staff expenses not included here unless trianing to perform partical direct care service" sqref="A78"/>
    <dataValidation allowBlank="1" showInputMessage="1" showErrorMessage="1" prompt="DC: Annual mileage cost for staff driving to required off-site trainings" sqref="A79"/>
    <dataValidation allowBlank="1" showInputMessage="1" showErrorMessage="1" prompt="DC: Annual cost for staff overnight lodging when attending required off site training" sqref="A80"/>
    <dataValidation allowBlank="1" showInputMessage="1" showErrorMessage="1" prompt="DC: Annual cost for out of pocket expense for staff meals when attending required off site trainings" sqref="A81"/>
    <dataValidation allowBlank="1" showInputMessage="1" showErrorMessage="1" prompt="DC: Annual cost of dues/fees for required staff training" sqref="A82"/>
    <dataValidation allowBlank="1" showInputMessage="1" showErrorMessage="1" prompt="Annual cost of required staff training materials" sqref="A83"/>
    <dataValidation allowBlank="1" showInputMessage="1" showErrorMessage="1" prompt="S/I: for professional meeting/optional business function such as MCDDS" sqref="A88"/>
    <dataValidation allowBlank="1" showInputMessage="1" showErrorMessage="1" prompt="S/I: Annual cost for management travel to provider organization meetings" sqref="A89"/>
    <dataValidation allowBlank="1" showInputMessage="1" showErrorMessage="1" prompt="S/I: annual cost for management overnight travel to provider organization meetings" sqref="A90"/>
    <dataValidation allowBlank="1" showInputMessage="1" showErrorMessage="1" prompt="S/I: Annual cost for out of pocket meal expense when attending provider organization meetings." sqref="A91"/>
    <dataValidation allowBlank="1" showInputMessage="1" showErrorMessage="1" prompt="S/I: Annual cost for directors/officers liability error/omissions insurance" sqref="A97"/>
    <dataValidation allowBlank="1" showInputMessage="1" showErrorMessage="1" prompt="DC: Annual cost for professional liability insurance" sqref="A98"/>
    <dataValidation allowBlank="1" showInputMessage="1" showErrorMessage="1" prompt="DC: annual cost for comprehensive liability insurance" sqref="A99"/>
    <dataValidation allowBlank="1" showInputMessage="1" showErrorMessage="1" prompt="S/I: Annual cost for surety bond" sqref="A100"/>
    <dataValidation allowBlank="1" showInputMessage="1" showErrorMessage="1" prompt="S/I:  annualized cost for city business license (where applicable)" sqref="A106"/>
    <dataValidation allowBlank="1" showInputMessage="1" showErrorMessage="1" prompt="S/I: Annualized cost of accreditation expense" sqref="A107"/>
    <dataValidation allowBlank="1" showInputMessage="1" showErrorMessage="1" prompt="DC:  Annual cost for programmatic equipment/furnishings purchaes for small items under $300.  Expensed items only." sqref="A112"/>
    <dataValidation allowBlank="1" showInputMessage="1" showErrorMessage="1" prompt="DC:  Annual cost for facilty equipment/furnishing purchases for items under $300.  Expensed items only." sqref="A113"/>
    <dataValidation allowBlank="1" showInputMessage="1" showErrorMessage="1" prompt="S/I:  Annualized costs for office euqipment/furnishings items under $300.  Expensed items only." sqref="A114"/>
    <dataValidation allowBlank="1" showInputMessage="1" showErrorMessage="1" prompt="DC:  Annual cost for facility equipment/furnishings lease for group homes and on site programs" sqref="A115:A116"/>
    <dataValidation allowBlank="1" showInputMessage="1" showErrorMessage="1" prompt="S/I:  Annual cost for office equipment/furnishings leases" sqref="A117"/>
    <dataValidation allowBlank="1" showInputMessage="1" showErrorMessage="1" prompt="DC: Annual cost for program equipment/furnishings depreciation for group homes and on site programs" sqref="A118"/>
    <dataValidation allowBlank="1" showInputMessage="1" showErrorMessage="1" prompt="DC: Annual cost of facility equipment/furnishing depreciation for group homes and on site programs" sqref="A119"/>
    <dataValidation allowBlank="1" showInputMessage="1" showErrorMessage="1" prompt="S/I:  Annual cost for office equipment/furnishings depreciation" sqref="A120"/>
    <dataValidation allowBlank="1" showInputMessage="1" showErrorMessage="1" prompt="DC: Annual cost for company vehicle fuel/oil/tires/inspection" sqref="A125"/>
    <dataValidation allowBlank="1" showInputMessage="1" showErrorMessage="1" prompt="DC:  Annual cost for company vehicle insurance" sqref="A126"/>
    <dataValidation allowBlank="1" showInputMessage="1" showErrorMessage="1" prompt="DC:  Annual cost for company vehicle loan interest based on multiyear loan payout" sqref="A127"/>
    <dataValidation allowBlank="1" showInputMessage="1" showErrorMessage="1" prompt="DC: Estimated annualized cost for company vehicle extraordinary maintenance/repair" sqref="A128"/>
    <dataValidation allowBlank="1" showInputMessage="1" showErrorMessage="1" prompt="DC:Annual cost for vehicle depreciation based on multi year depreciable service life of owned.  Based on the principal amount of the vehicle loan payment" sqref="A129"/>
    <dataValidation allowBlank="1" showInputMessage="1" showErrorMessage="1" prompt="DC: annual cost for staff mileage expense when using their personal vehicles for their own personal vehicles for company " sqref="A130"/>
    <dataValidation allowBlank="1" showInputMessage="1" showErrorMessage="1" prompt="Total units of service that were billed for in relation to each service site.  Ex: 8 bed full group home = 8x365 days = 2920 units that year.  Ex:20 consumers received 80 units per month each of Off Site Day Hab Ind = 19200 units billed" sqref="A155"/>
    <dataValidation allowBlank="1" showInputMessage="1" showErrorMessage="1" prompt="Automatically transfers from Schedule A" sqref="A145"/>
    <dataValidation allowBlank="1" showInputMessage="1" showErrorMessage="1" prompt="Automatic  transfer from line 16 on Schedule B&#10;" sqref="A147"/>
    <dataValidation allowBlank="1" showInputMessage="1" showErrorMessage="1" prompt="Automatically calculates" sqref="A149"/>
    <dataValidation allowBlank="1" showInputMessage="1" showErrorMessage="1" prompt="Allocate the cost of line 3 across service sites.  The allocation is to be made based on the relationship of line 3 costs, percentage wise (%) to total direct cost." sqref="A151"/>
    <dataValidation allowBlank="1" showInputMessage="1" showErrorMessage="1" prompt="self calculates&#10;" sqref="A153"/>
    <dataValidation allowBlank="1" showInputMessage="1" showErrorMessage="1" prompt="Self Calculates" sqref="A157 A165 A163"/>
    <dataValidation allowBlank="1" showInputMessage="1" showErrorMessage="1" prompt="Enter any grants or donations across service sites" sqref="A159"/>
    <dataValidation allowBlank="1" showInputMessage="1" showErrorMessage="1" prompt="Enter allocation of undesignated grants/donates across service sites" sqref="A161"/>
    <dataValidation allowBlank="1" showInputMessage="1" showErrorMessage="1" prompt="Schedule B is for itemizing all of the costs associated with doing business as a provider outside of the salaried positions." sqref="A10"/>
    <dataValidation allowBlank="1" showInputMessage="1" showErrorMessage="1" prompt="DC: Annual costs associated with each service sites; S/I for office location" sqref="A47"/>
  </dataValidations>
  <printOptions/>
  <pageMargins left="0.5" right="0.5" top="0.5" bottom="0.5" header="0.5" footer="0.5"/>
  <pageSetup fitToHeight="2" fitToWidth="2" horizontalDpi="600" verticalDpi="600" orientation="portrait" scale="71" r:id="rId1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T17"/>
  <sheetViews>
    <sheetView showGridLines="0" zoomScalePageLayoutView="0" workbookViewId="0" topLeftCell="A1">
      <selection activeCell="C3" sqref="C3"/>
    </sheetView>
  </sheetViews>
  <sheetFormatPr defaultColWidth="9.625" defaultRowHeight="12"/>
  <cols>
    <col min="1" max="1" width="20.625" style="0" customWidth="1"/>
    <col min="2" max="2" width="5.625" style="0" customWidth="1"/>
    <col min="3" max="4" width="10.625" style="0" customWidth="1"/>
    <col min="5" max="5" width="9.625" style="0" customWidth="1"/>
    <col min="6" max="6" width="7.625" style="0" customWidth="1"/>
    <col min="7" max="7" width="10.625" style="0" customWidth="1"/>
  </cols>
  <sheetData>
    <row r="1" spans="1:254" ht="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2">
      <c r="A2" s="2"/>
      <c r="B2" s="1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2">
      <c r="A3" s="2"/>
      <c r="B3" s="2"/>
      <c r="C3" s="101">
        <f ca="1">TRUNC(NOW())</f>
        <v>40620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">
      <c r="A5" s="2"/>
      <c r="B5" s="2"/>
      <c r="C5" s="7" t="s">
        <v>31</v>
      </c>
      <c r="D5" s="2"/>
      <c r="E5" s="7" t="s">
        <v>32</v>
      </c>
      <c r="F5" s="7" t="s">
        <v>33</v>
      </c>
      <c r="G5" s="7" t="s">
        <v>34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">
      <c r="A6" s="7" t="s">
        <v>35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2">
      <c r="A7" s="6" t="s">
        <v>42</v>
      </c>
      <c r="B7" s="6" t="s">
        <v>42</v>
      </c>
      <c r="C7" s="6" t="s">
        <v>42</v>
      </c>
      <c r="D7" s="6" t="s">
        <v>42</v>
      </c>
      <c r="E7" s="6" t="s">
        <v>42</v>
      </c>
      <c r="F7" s="6" t="s">
        <v>42</v>
      </c>
      <c r="G7" s="6" t="s">
        <v>42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2">
      <c r="A8" s="6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2">
      <c r="A9" s="2" t="s">
        <v>0</v>
      </c>
      <c r="B9" s="2" t="s">
        <v>0</v>
      </c>
      <c r="C9" s="2" t="s">
        <v>0</v>
      </c>
      <c r="D9" s="3" t="s">
        <v>0</v>
      </c>
      <c r="E9" s="2" t="s">
        <v>0</v>
      </c>
      <c r="F9" s="5" t="s">
        <v>0</v>
      </c>
      <c r="G9" s="3" t="s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2">
      <c r="A10" s="2" t="s">
        <v>0</v>
      </c>
      <c r="B10" s="2" t="s">
        <v>0</v>
      </c>
      <c r="C10" s="2">
        <v>0</v>
      </c>
      <c r="D10" s="3">
        <f>(B10*C10)</f>
        <v>0</v>
      </c>
      <c r="E10" s="2">
        <v>0</v>
      </c>
      <c r="F10" s="5">
        <v>0</v>
      </c>
      <c r="G10" s="3" t="e">
        <f>((D10-(E10*B10))/F10)</f>
        <v>#DIV/0!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2">
      <c r="A11" s="2" t="s">
        <v>0</v>
      </c>
      <c r="B11" s="2" t="s">
        <v>0</v>
      </c>
      <c r="C11" s="2">
        <v>0</v>
      </c>
      <c r="D11" s="3">
        <f>(B11*C11)</f>
        <v>0</v>
      </c>
      <c r="E11" s="2">
        <v>0</v>
      </c>
      <c r="F11" s="5">
        <v>0</v>
      </c>
      <c r="G11" s="3" t="e">
        <f>((D11-(E11*B11))/F11)</f>
        <v>#DIV/0!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2">
      <c r="A12" s="2" t="s">
        <v>0</v>
      </c>
      <c r="B12" s="2" t="s">
        <v>0</v>
      </c>
      <c r="C12" s="2">
        <v>0</v>
      </c>
      <c r="D12" s="3">
        <f>(B12*C12)</f>
        <v>0</v>
      </c>
      <c r="E12" s="2">
        <v>0</v>
      </c>
      <c r="F12" s="5">
        <v>0</v>
      </c>
      <c r="G12" s="3" t="e">
        <f>((D12-(E12*B12))/F12)</f>
        <v>#DIV/0!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2">
      <c r="A13" s="2"/>
      <c r="B13" s="2"/>
      <c r="C13" s="2"/>
      <c r="D13" s="3"/>
      <c r="E13" s="2"/>
      <c r="F13" s="5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2">
      <c r="A14" s="2"/>
      <c r="B14" s="2"/>
      <c r="C14" s="2"/>
      <c r="D14" s="3"/>
      <c r="E14" s="2"/>
      <c r="F14" s="5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2">
      <c r="A15" s="6" t="s">
        <v>0</v>
      </c>
      <c r="B15" s="6" t="s">
        <v>7</v>
      </c>
      <c r="C15" s="6" t="s">
        <v>7</v>
      </c>
      <c r="D15" s="6" t="s">
        <v>7</v>
      </c>
      <c r="E15" s="6" t="s">
        <v>7</v>
      </c>
      <c r="F15" s="6" t="s">
        <v>7</v>
      </c>
      <c r="G15" s="6" t="s">
        <v>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2">
      <c r="A16" s="2" t="s">
        <v>0</v>
      </c>
      <c r="B16" s="2"/>
      <c r="C16" s="2"/>
      <c r="D16" s="4">
        <f>SUM(D9:D14)</f>
        <v>0</v>
      </c>
      <c r="E16" s="4">
        <f>SUM(E9:E14)</f>
        <v>0</v>
      </c>
      <c r="F16" s="2"/>
      <c r="G16" s="4" t="e">
        <f>SUM(G9:G14)</f>
        <v>#DIV/0!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2">
      <c r="A17" s="2"/>
      <c r="B17" s="2"/>
      <c r="C17" s="2"/>
      <c r="D17" s="8" t="s">
        <v>42</v>
      </c>
      <c r="E17" s="6" t="s">
        <v>42</v>
      </c>
      <c r="F17" s="8" t="s">
        <v>42</v>
      </c>
      <c r="G17" s="8" t="s">
        <v>42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34"/>
  <sheetViews>
    <sheetView showGridLines="0" zoomScalePageLayoutView="0" workbookViewId="0" topLeftCell="A1">
      <selection activeCell="H1" sqref="H1"/>
    </sheetView>
  </sheetViews>
  <sheetFormatPr defaultColWidth="9.625" defaultRowHeight="12"/>
  <cols>
    <col min="1" max="1" width="20.625" style="0" customWidth="1"/>
    <col min="2" max="2" width="8.625" style="0" customWidth="1"/>
    <col min="3" max="11" width="10.625" style="0" customWidth="1"/>
  </cols>
  <sheetData>
    <row r="1" spans="1:11" ht="12">
      <c r="A1" s="2"/>
      <c r="B1" s="2"/>
      <c r="C1" s="2"/>
      <c r="D1" s="2" t="s">
        <v>43</v>
      </c>
      <c r="E1" s="2"/>
      <c r="F1" s="2"/>
      <c r="G1" s="2"/>
      <c r="H1" s="101">
        <f ca="1">NOW()</f>
        <v>40620.61129247685</v>
      </c>
      <c r="I1" s="2"/>
      <c r="J1" s="2"/>
      <c r="K1" s="2"/>
    </row>
    <row r="2" spans="1:11" ht="12">
      <c r="A2" s="2"/>
      <c r="B2" s="2"/>
      <c r="C2" s="2"/>
      <c r="D2" s="2" t="s">
        <v>44</v>
      </c>
      <c r="E2" s="2"/>
      <c r="F2" s="2"/>
      <c r="G2" s="2"/>
      <c r="H2" s="2"/>
      <c r="I2" s="2"/>
      <c r="J2" s="2"/>
      <c r="K2" s="2"/>
    </row>
    <row r="3" spans="1:11" ht="12">
      <c r="A3" s="2"/>
      <c r="B3" s="2"/>
      <c r="C3" s="7" t="s">
        <v>45</v>
      </c>
      <c r="D3" s="2"/>
      <c r="E3" s="2"/>
      <c r="F3" s="2"/>
      <c r="G3" s="2"/>
      <c r="H3" s="2"/>
      <c r="I3" s="2"/>
      <c r="J3" s="2"/>
      <c r="K3" s="2"/>
    </row>
    <row r="4" spans="1:11" ht="12">
      <c r="A4" s="2"/>
      <c r="B4" s="2"/>
      <c r="C4" s="7" t="s">
        <v>46</v>
      </c>
      <c r="D4" s="7" t="s">
        <v>47</v>
      </c>
      <c r="E4" s="7" t="s">
        <v>48</v>
      </c>
      <c r="F4" s="7" t="s">
        <v>49</v>
      </c>
      <c r="G4" s="2"/>
      <c r="H4" s="2"/>
      <c r="I4" s="2"/>
      <c r="J4" s="2"/>
      <c r="K4" s="2"/>
    </row>
    <row r="5" spans="1:11" ht="12">
      <c r="A5" s="6" t="s">
        <v>7</v>
      </c>
      <c r="B5" s="6" t="s">
        <v>7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  <c r="I5" s="6" t="s">
        <v>7</v>
      </c>
      <c r="J5" s="6" t="s">
        <v>7</v>
      </c>
      <c r="K5" s="6" t="s">
        <v>7</v>
      </c>
    </row>
    <row r="6" spans="1:11" ht="12">
      <c r="A6" s="2" t="e">
        <v>#VALUE!</v>
      </c>
      <c r="B6" s="2"/>
      <c r="C6" s="2" t="e">
        <v>#VALUE!</v>
      </c>
      <c r="D6" s="3" t="e">
        <v>#VALUE!</v>
      </c>
      <c r="E6" s="3" t="e">
        <v>#VALUE!</v>
      </c>
      <c r="F6" s="3" t="e">
        <v>#VALUE!</v>
      </c>
      <c r="G6" s="3" t="e">
        <v>#VALUE!</v>
      </c>
      <c r="H6" s="3" t="e">
        <v>#VALUE!</v>
      </c>
      <c r="I6" s="3" t="e">
        <v>#VALUE!</v>
      </c>
      <c r="J6" s="3" t="e">
        <v>#VALUE!</v>
      </c>
      <c r="K6" s="3" t="e">
        <v>#VALUE!</v>
      </c>
    </row>
    <row r="7" spans="1:11" ht="12">
      <c r="A7" s="2" t="e">
        <v>#VALUE!</v>
      </c>
      <c r="B7" s="2"/>
      <c r="C7" s="2" t="e">
        <v>#VALUE!</v>
      </c>
      <c r="D7" s="3" t="e">
        <v>#VALUE!</v>
      </c>
      <c r="E7" s="3" t="e">
        <v>#VALUE!</v>
      </c>
      <c r="F7" s="3" t="e">
        <v>#VALUE!</v>
      </c>
      <c r="G7" s="3" t="e">
        <v>#VALUE!</v>
      </c>
      <c r="H7" s="3" t="e">
        <v>#VALUE!</v>
      </c>
      <c r="I7" s="3" t="e">
        <v>#VALUE!</v>
      </c>
      <c r="J7" s="3" t="e">
        <v>#VALUE!</v>
      </c>
      <c r="K7" s="3" t="e">
        <v>#VALUE!</v>
      </c>
    </row>
    <row r="8" spans="1:11" ht="12">
      <c r="A8" s="2" t="e">
        <v>#VALUE!</v>
      </c>
      <c r="B8" s="2"/>
      <c r="C8" s="2" t="e">
        <v>#VALUE!</v>
      </c>
      <c r="D8" s="3" t="e">
        <v>#VALUE!</v>
      </c>
      <c r="E8" s="3" t="e">
        <v>#VALUE!</v>
      </c>
      <c r="F8" s="3" t="e">
        <v>#VALUE!</v>
      </c>
      <c r="G8" s="3" t="e">
        <v>#VALUE!</v>
      </c>
      <c r="H8" s="3" t="e">
        <v>#VALUE!</v>
      </c>
      <c r="I8" s="3" t="e">
        <v>#VALUE!</v>
      </c>
      <c r="J8" s="3" t="e">
        <v>#VALUE!</v>
      </c>
      <c r="K8" s="3" t="e">
        <v>#VALUE!</v>
      </c>
    </row>
    <row r="9" spans="1:11" ht="12">
      <c r="A9" s="2" t="e">
        <v>#VALUE!</v>
      </c>
      <c r="B9" s="2"/>
      <c r="C9" s="2" t="e">
        <v>#VALUE!</v>
      </c>
      <c r="D9" s="3" t="e">
        <v>#VALUE!</v>
      </c>
      <c r="E9" s="3" t="e">
        <v>#VALUE!</v>
      </c>
      <c r="F9" s="3" t="e">
        <v>#VALUE!</v>
      </c>
      <c r="G9" s="3" t="e">
        <v>#VALUE!</v>
      </c>
      <c r="H9" s="3" t="e">
        <v>#VALUE!</v>
      </c>
      <c r="I9" s="3" t="e">
        <v>#VALUE!</v>
      </c>
      <c r="J9" s="3" t="e">
        <v>#VALUE!</v>
      </c>
      <c r="K9" s="3" t="e">
        <v>#VALUE!</v>
      </c>
    </row>
    <row r="10" spans="1:11" ht="12">
      <c r="A10" s="2" t="e">
        <v>#VALUE!</v>
      </c>
      <c r="B10" s="2"/>
      <c r="C10" s="2" t="e">
        <v>#VALUE!</v>
      </c>
      <c r="D10" s="3" t="e">
        <v>#VALUE!</v>
      </c>
      <c r="E10" s="3" t="e">
        <v>#VALUE!</v>
      </c>
      <c r="F10" s="3" t="e">
        <v>#VALUE!</v>
      </c>
      <c r="G10" s="3" t="e">
        <v>#VALUE!</v>
      </c>
      <c r="H10" s="3" t="e">
        <v>#VALUE!</v>
      </c>
      <c r="I10" s="3" t="e">
        <v>#VALUE!</v>
      </c>
      <c r="J10" s="3" t="e">
        <v>#VALUE!</v>
      </c>
      <c r="K10" s="3" t="e">
        <v>#VALUE!</v>
      </c>
    </row>
    <row r="11" spans="1:11" ht="12">
      <c r="A11" s="2" t="e">
        <v>#VALUE!</v>
      </c>
      <c r="B11" s="2"/>
      <c r="C11" s="2" t="e">
        <v>#VALUE!</v>
      </c>
      <c r="D11" s="3" t="e">
        <v>#VALUE!</v>
      </c>
      <c r="E11" s="3" t="e">
        <v>#VALUE!</v>
      </c>
      <c r="F11" s="3" t="e">
        <v>#VALUE!</v>
      </c>
      <c r="G11" s="3" t="e">
        <v>#VALUE!</v>
      </c>
      <c r="H11" s="3" t="e">
        <v>#VALUE!</v>
      </c>
      <c r="I11" s="3" t="e">
        <v>#VALUE!</v>
      </c>
      <c r="J11" s="3" t="e">
        <v>#VALUE!</v>
      </c>
      <c r="K11" s="3" t="e">
        <v>#VALUE!</v>
      </c>
    </row>
    <row r="12" spans="1:11" ht="12">
      <c r="A12" s="2" t="e">
        <v>#VALUE!</v>
      </c>
      <c r="B12" s="2"/>
      <c r="C12" s="2" t="e">
        <v>#VALUE!</v>
      </c>
      <c r="D12" s="3" t="e">
        <v>#VALUE!</v>
      </c>
      <c r="E12" s="3" t="e">
        <v>#VALUE!</v>
      </c>
      <c r="F12" s="3" t="e">
        <v>#VALUE!</v>
      </c>
      <c r="G12" s="3" t="e">
        <v>#VALUE!</v>
      </c>
      <c r="H12" s="3" t="e">
        <v>#VALUE!</v>
      </c>
      <c r="I12" s="3" t="e">
        <v>#VALUE!</v>
      </c>
      <c r="J12" s="3" t="e">
        <v>#VALUE!</v>
      </c>
      <c r="K12" s="3" t="e">
        <v>#VALUE!</v>
      </c>
    </row>
    <row r="13" spans="1:11" ht="12">
      <c r="A13" s="2" t="e">
        <v>#VALUE!</v>
      </c>
      <c r="B13" s="2"/>
      <c r="C13" s="2" t="e">
        <v>#VALUE!</v>
      </c>
      <c r="D13" s="3" t="e">
        <v>#VALUE!</v>
      </c>
      <c r="E13" s="3" t="e">
        <v>#VALUE!</v>
      </c>
      <c r="F13" s="3" t="e">
        <v>#VALUE!</v>
      </c>
      <c r="G13" s="3" t="e">
        <v>#VALUE!</v>
      </c>
      <c r="H13" s="3" t="e">
        <v>#VALUE!</v>
      </c>
      <c r="I13" s="3" t="e">
        <v>#VALUE!</v>
      </c>
      <c r="J13" s="3" t="e">
        <v>#VALUE!</v>
      </c>
      <c r="K13" s="3" t="e">
        <v>#VALUE!</v>
      </c>
    </row>
    <row r="14" spans="1:11" ht="12">
      <c r="A14" s="2" t="e">
        <v>#VALUE!</v>
      </c>
      <c r="B14" s="2"/>
      <c r="C14" s="2" t="e">
        <v>#VALUE!</v>
      </c>
      <c r="D14" s="3" t="e">
        <v>#VALUE!</v>
      </c>
      <c r="E14" s="3" t="e">
        <v>#VALUE!</v>
      </c>
      <c r="F14" s="3" t="e">
        <v>#VALUE!</v>
      </c>
      <c r="G14" s="3" t="e">
        <v>#VALUE!</v>
      </c>
      <c r="H14" s="3" t="e">
        <v>#VALUE!</v>
      </c>
      <c r="I14" s="3" t="e">
        <v>#VALUE!</v>
      </c>
      <c r="J14" s="3" t="e">
        <v>#VALUE!</v>
      </c>
      <c r="K14" s="3" t="e">
        <v>#VALUE!</v>
      </c>
    </row>
    <row r="15" spans="1:11" ht="12">
      <c r="A15" s="2" t="e">
        <v>#VALUE!</v>
      </c>
      <c r="B15" s="2"/>
      <c r="C15" s="2" t="e">
        <v>#VALUE!</v>
      </c>
      <c r="D15" s="3" t="e">
        <v>#VALUE!</v>
      </c>
      <c r="E15" s="3" t="e">
        <v>#VALUE!</v>
      </c>
      <c r="F15" s="3" t="e">
        <v>#VALUE!</v>
      </c>
      <c r="G15" s="3" t="e">
        <v>#VALUE!</v>
      </c>
      <c r="H15" s="3" t="e">
        <v>#VALUE!</v>
      </c>
      <c r="I15" s="3" t="e">
        <v>#VALUE!</v>
      </c>
      <c r="J15" s="3" t="e">
        <v>#VALUE!</v>
      </c>
      <c r="K15" s="3" t="e">
        <v>#VALUE!</v>
      </c>
    </row>
    <row r="16" spans="1:11" ht="12">
      <c r="A16" s="2" t="e">
        <v>#VALUE!</v>
      </c>
      <c r="B16" s="2"/>
      <c r="C16" s="2" t="e">
        <v>#VALUE!</v>
      </c>
      <c r="D16" s="3" t="e">
        <v>#VALUE!</v>
      </c>
      <c r="E16" s="3" t="e">
        <v>#VALUE!</v>
      </c>
      <c r="F16" s="3" t="e">
        <v>#VALUE!</v>
      </c>
      <c r="G16" s="3" t="e">
        <v>#VALUE!</v>
      </c>
      <c r="H16" s="3" t="e">
        <v>#VALUE!</v>
      </c>
      <c r="I16" s="3" t="e">
        <v>#VALUE!</v>
      </c>
      <c r="J16" s="3" t="e">
        <v>#VALUE!</v>
      </c>
      <c r="K16" s="3" t="e">
        <v>#VALUE!</v>
      </c>
    </row>
    <row r="17" spans="1:11" ht="12">
      <c r="A17" s="2" t="e">
        <v>#VALUE!</v>
      </c>
      <c r="B17" s="2"/>
      <c r="C17" s="2" t="e">
        <v>#VALUE!</v>
      </c>
      <c r="D17" s="3" t="e">
        <v>#VALUE!</v>
      </c>
      <c r="E17" s="3" t="e">
        <v>#VALUE!</v>
      </c>
      <c r="F17" s="3" t="e">
        <v>#VALUE!</v>
      </c>
      <c r="G17" s="3" t="e">
        <v>#VALUE!</v>
      </c>
      <c r="H17" s="3" t="e">
        <v>#VALUE!</v>
      </c>
      <c r="I17" s="3" t="e">
        <v>#VALUE!</v>
      </c>
      <c r="J17" s="3" t="e">
        <v>#VALUE!</v>
      </c>
      <c r="K17" s="3" t="e">
        <v>#VALUE!</v>
      </c>
    </row>
    <row r="18" spans="1:11" ht="12">
      <c r="A18" s="2" t="e">
        <v>#VALUE!</v>
      </c>
      <c r="B18" s="2"/>
      <c r="C18" s="2" t="e">
        <v>#VALUE!</v>
      </c>
      <c r="D18" s="3" t="e">
        <v>#VALUE!</v>
      </c>
      <c r="E18" s="3" t="e">
        <v>#VALUE!</v>
      </c>
      <c r="F18" s="3" t="e">
        <v>#VALUE!</v>
      </c>
      <c r="G18" s="3" t="e">
        <v>#VALUE!</v>
      </c>
      <c r="H18" s="3" t="e">
        <v>#VALUE!</v>
      </c>
      <c r="I18" s="3" t="e">
        <v>#VALUE!</v>
      </c>
      <c r="J18" s="3" t="e">
        <v>#VALUE!</v>
      </c>
      <c r="K18" s="3" t="e">
        <v>#VALUE!</v>
      </c>
    </row>
    <row r="19" spans="1:11" ht="12">
      <c r="A19" s="2" t="e">
        <v>#VALUE!</v>
      </c>
      <c r="B19" s="2"/>
      <c r="C19" s="2" t="e">
        <v>#VALUE!</v>
      </c>
      <c r="D19" s="3" t="e">
        <v>#VALUE!</v>
      </c>
      <c r="E19" s="3" t="e">
        <v>#VALUE!</v>
      </c>
      <c r="F19" s="3" t="e">
        <v>#VALUE!</v>
      </c>
      <c r="G19" s="3" t="e">
        <v>#VALUE!</v>
      </c>
      <c r="H19" s="3" t="e">
        <v>#VALUE!</v>
      </c>
      <c r="I19" s="3" t="e">
        <v>#VALUE!</v>
      </c>
      <c r="J19" s="3" t="e">
        <v>#VALUE!</v>
      </c>
      <c r="K19" s="3" t="e">
        <v>#VALUE!</v>
      </c>
    </row>
    <row r="20" spans="1:11" ht="12">
      <c r="A20" s="2" t="e">
        <v>#VALUE!</v>
      </c>
      <c r="B20" s="2"/>
      <c r="C20" s="2" t="e">
        <v>#VALUE!</v>
      </c>
      <c r="D20" s="3" t="e">
        <v>#VALUE!</v>
      </c>
      <c r="E20" s="3" t="e">
        <v>#VALUE!</v>
      </c>
      <c r="F20" s="3" t="e">
        <v>#VALUE!</v>
      </c>
      <c r="G20" s="3" t="e">
        <v>#VALUE!</v>
      </c>
      <c r="H20" s="3" t="e">
        <v>#VALUE!</v>
      </c>
      <c r="I20" s="3" t="e">
        <v>#VALUE!</v>
      </c>
      <c r="J20" s="3" t="e">
        <v>#VALUE!</v>
      </c>
      <c r="K20" s="3" t="e">
        <v>#VALUE!</v>
      </c>
    </row>
    <row r="21" spans="1:11" ht="12">
      <c r="A21" s="2" t="e">
        <v>#VALUE!</v>
      </c>
      <c r="B21" s="2"/>
      <c r="C21" s="2" t="e">
        <v>#VALUE!</v>
      </c>
      <c r="D21" s="3" t="e">
        <v>#VALUE!</v>
      </c>
      <c r="E21" s="3" t="e">
        <v>#VALUE!</v>
      </c>
      <c r="F21" s="3" t="e">
        <v>#VALUE!</v>
      </c>
      <c r="G21" s="3" t="e">
        <v>#VALUE!</v>
      </c>
      <c r="H21" s="3" t="e">
        <v>#VALUE!</v>
      </c>
      <c r="I21" s="3" t="e">
        <v>#VALUE!</v>
      </c>
      <c r="J21" s="3" t="e">
        <v>#VALUE!</v>
      </c>
      <c r="K21" s="3" t="e">
        <v>#VALUE!</v>
      </c>
    </row>
    <row r="22" spans="1:11" ht="12">
      <c r="A22" s="2" t="e">
        <v>#VALUE!</v>
      </c>
      <c r="B22" s="2"/>
      <c r="C22" s="2" t="e">
        <v>#VALUE!</v>
      </c>
      <c r="D22" s="3" t="e">
        <v>#VALUE!</v>
      </c>
      <c r="E22" s="3" t="e">
        <v>#VALUE!</v>
      </c>
      <c r="F22" s="3" t="e">
        <v>#VALUE!</v>
      </c>
      <c r="G22" s="3" t="e">
        <v>#VALUE!</v>
      </c>
      <c r="H22" s="3" t="e">
        <v>#VALUE!</v>
      </c>
      <c r="I22" s="3" t="e">
        <v>#VALUE!</v>
      </c>
      <c r="J22" s="3" t="e">
        <v>#VALUE!</v>
      </c>
      <c r="K22" s="3" t="e">
        <v>#VALUE!</v>
      </c>
    </row>
    <row r="23" spans="1:11" ht="12">
      <c r="A23" s="2" t="e">
        <v>#VALUE!</v>
      </c>
      <c r="B23" s="2"/>
      <c r="C23" s="2" t="e">
        <v>#VALUE!</v>
      </c>
      <c r="D23" s="3" t="e">
        <v>#VALUE!</v>
      </c>
      <c r="E23" s="3" t="e">
        <v>#VALUE!</v>
      </c>
      <c r="F23" s="3" t="e">
        <v>#VALUE!</v>
      </c>
      <c r="G23" s="3" t="e">
        <v>#VALUE!</v>
      </c>
      <c r="H23" s="3" t="e">
        <v>#VALUE!</v>
      </c>
      <c r="I23" s="3" t="e">
        <v>#VALUE!</v>
      </c>
      <c r="J23" s="3" t="e">
        <v>#VALUE!</v>
      </c>
      <c r="K23" s="3" t="e">
        <v>#VALUE!</v>
      </c>
    </row>
    <row r="24" spans="1:11" ht="12">
      <c r="A24" s="2" t="e">
        <v>#VALUE!</v>
      </c>
      <c r="B24" s="2"/>
      <c r="C24" s="2" t="e">
        <v>#VALUE!</v>
      </c>
      <c r="D24" s="3" t="e">
        <v>#VALUE!</v>
      </c>
      <c r="E24" s="3" t="e">
        <v>#VALUE!</v>
      </c>
      <c r="F24" s="3" t="e">
        <v>#VALUE!</v>
      </c>
      <c r="G24" s="3" t="e">
        <v>#VALUE!</v>
      </c>
      <c r="H24" s="3" t="e">
        <v>#VALUE!</v>
      </c>
      <c r="I24" s="3" t="e">
        <v>#VALUE!</v>
      </c>
      <c r="J24" s="3" t="e">
        <v>#VALUE!</v>
      </c>
      <c r="K24" s="3" t="e">
        <v>#VALUE!</v>
      </c>
    </row>
    <row r="25" spans="1:11" ht="12">
      <c r="A25" s="2" t="e">
        <v>#VALUE!</v>
      </c>
      <c r="B25" s="2"/>
      <c r="C25" s="2" t="e">
        <v>#VALUE!</v>
      </c>
      <c r="D25" s="3" t="e">
        <v>#VALUE!</v>
      </c>
      <c r="E25" s="3" t="e">
        <v>#VALUE!</v>
      </c>
      <c r="F25" s="3" t="e">
        <v>#VALUE!</v>
      </c>
      <c r="G25" s="3" t="e">
        <v>#VALUE!</v>
      </c>
      <c r="H25" s="3" t="e">
        <v>#VALUE!</v>
      </c>
      <c r="I25" s="3" t="e">
        <v>#VALUE!</v>
      </c>
      <c r="J25" s="3" t="e">
        <v>#VALUE!</v>
      </c>
      <c r="K25" s="3" t="e">
        <v>#VALUE!</v>
      </c>
    </row>
    <row r="26" spans="1:11" ht="12">
      <c r="A26" s="2" t="e">
        <v>#VALUE!</v>
      </c>
      <c r="B26" s="2"/>
      <c r="C26" s="2" t="e">
        <v>#VALUE!</v>
      </c>
      <c r="D26" s="3" t="e">
        <v>#VALUE!</v>
      </c>
      <c r="E26" s="3" t="e">
        <v>#VALUE!</v>
      </c>
      <c r="F26" s="3" t="e">
        <v>#VALUE!</v>
      </c>
      <c r="G26" s="3" t="e">
        <v>#VALUE!</v>
      </c>
      <c r="H26" s="3" t="e">
        <v>#VALUE!</v>
      </c>
      <c r="I26" s="3" t="e">
        <v>#VALUE!</v>
      </c>
      <c r="J26" s="3" t="e">
        <v>#VALUE!</v>
      </c>
      <c r="K26" s="3" t="e">
        <v>#VALUE!</v>
      </c>
    </row>
    <row r="27" spans="1:11" ht="12">
      <c r="A27" s="2" t="e">
        <v>#VALUE!</v>
      </c>
      <c r="B27" s="2"/>
      <c r="C27" s="2" t="e">
        <v>#VALUE!</v>
      </c>
      <c r="D27" s="3" t="e">
        <v>#VALUE!</v>
      </c>
      <c r="E27" s="3" t="e">
        <v>#VALUE!</v>
      </c>
      <c r="F27" s="3" t="e">
        <v>#VALUE!</v>
      </c>
      <c r="G27" s="3" t="e">
        <v>#VALUE!</v>
      </c>
      <c r="H27" s="3" t="e">
        <v>#VALUE!</v>
      </c>
      <c r="I27" s="3" t="e">
        <v>#VALUE!</v>
      </c>
      <c r="J27" s="3" t="e">
        <v>#VALUE!</v>
      </c>
      <c r="K27" s="3" t="e">
        <v>#VALUE!</v>
      </c>
    </row>
    <row r="28" spans="1:11" ht="12">
      <c r="A28" s="2" t="e">
        <v>#VALUE!</v>
      </c>
      <c r="B28" s="2"/>
      <c r="C28" s="2" t="e">
        <v>#VALUE!</v>
      </c>
      <c r="D28" s="3" t="e">
        <v>#VALUE!</v>
      </c>
      <c r="E28" s="3" t="e">
        <v>#VALUE!</v>
      </c>
      <c r="F28" s="3" t="e">
        <v>#VALUE!</v>
      </c>
      <c r="G28" s="3" t="e">
        <v>#VALUE!</v>
      </c>
      <c r="H28" s="3" t="e">
        <v>#VALUE!</v>
      </c>
      <c r="I28" s="3" t="e">
        <v>#VALUE!</v>
      </c>
      <c r="J28" s="3" t="e">
        <v>#VALUE!</v>
      </c>
      <c r="K28" s="3" t="e">
        <v>#VALUE!</v>
      </c>
    </row>
    <row r="29" spans="1:11" ht="12">
      <c r="A29" s="2" t="e">
        <v>#VALUE!</v>
      </c>
      <c r="B29" s="2"/>
      <c r="C29" s="2" t="e">
        <v>#VALUE!</v>
      </c>
      <c r="D29" s="3" t="e">
        <v>#VALUE!</v>
      </c>
      <c r="E29" s="3" t="e">
        <v>#VALUE!</v>
      </c>
      <c r="F29" s="3" t="e">
        <v>#VALUE!</v>
      </c>
      <c r="G29" s="3" t="e">
        <v>#VALUE!</v>
      </c>
      <c r="H29" s="3" t="e">
        <v>#VALUE!</v>
      </c>
      <c r="I29" s="3" t="e">
        <v>#VALUE!</v>
      </c>
      <c r="J29" s="3" t="e">
        <v>#VALUE!</v>
      </c>
      <c r="K29" s="3" t="e">
        <v>#VALUE!</v>
      </c>
    </row>
    <row r="30" spans="1:11" ht="12">
      <c r="A30" s="2" t="e">
        <v>#VALUE!</v>
      </c>
      <c r="B30" s="2"/>
      <c r="C30" s="2" t="e">
        <v>#VALUE!</v>
      </c>
      <c r="D30" s="3" t="e">
        <v>#VALUE!</v>
      </c>
      <c r="E30" s="3" t="e">
        <v>#VALUE!</v>
      </c>
      <c r="F30" s="3" t="e">
        <v>#VALUE!</v>
      </c>
      <c r="G30" s="3" t="e">
        <v>#VALUE!</v>
      </c>
      <c r="H30" s="3" t="e">
        <v>#VALUE!</v>
      </c>
      <c r="I30" s="3" t="e">
        <v>#VALUE!</v>
      </c>
      <c r="J30" s="3" t="e">
        <v>#VALUE!</v>
      </c>
      <c r="K30" s="3" t="e">
        <v>#VALUE!</v>
      </c>
    </row>
    <row r="31" spans="1:11" ht="12">
      <c r="A31" s="2"/>
      <c r="B31" s="2"/>
      <c r="C31" s="8" t="s">
        <v>7</v>
      </c>
      <c r="D31" s="8" t="s">
        <v>7</v>
      </c>
      <c r="E31" s="8" t="s">
        <v>7</v>
      </c>
      <c r="F31" s="8" t="s">
        <v>7</v>
      </c>
      <c r="G31" s="8" t="s">
        <v>7</v>
      </c>
      <c r="H31" s="8" t="s">
        <v>7</v>
      </c>
      <c r="I31" s="8" t="s">
        <v>7</v>
      </c>
      <c r="J31" s="8" t="s">
        <v>7</v>
      </c>
      <c r="K31" s="8" t="s">
        <v>7</v>
      </c>
    </row>
    <row r="32" spans="1:11" ht="12">
      <c r="A32" s="7" t="s">
        <v>50</v>
      </c>
      <c r="B32" s="2"/>
      <c r="C32" s="3" t="e">
        <f aca="true" t="shared" si="0" ref="C32:K32">SUM(C6:C30)</f>
        <v>#VALUE!</v>
      </c>
      <c r="D32" s="3" t="e">
        <f t="shared" si="0"/>
        <v>#VALUE!</v>
      </c>
      <c r="E32" s="3" t="e">
        <f t="shared" si="0"/>
        <v>#VALUE!</v>
      </c>
      <c r="F32" s="3" t="e">
        <f t="shared" si="0"/>
        <v>#VALUE!</v>
      </c>
      <c r="G32" s="3" t="e">
        <f t="shared" si="0"/>
        <v>#VALUE!</v>
      </c>
      <c r="H32" s="3" t="e">
        <f t="shared" si="0"/>
        <v>#VALUE!</v>
      </c>
      <c r="I32" s="3" t="e">
        <f t="shared" si="0"/>
        <v>#VALUE!</v>
      </c>
      <c r="J32" s="3" t="e">
        <f t="shared" si="0"/>
        <v>#VALUE!</v>
      </c>
      <c r="K32" s="3" t="e">
        <f t="shared" si="0"/>
        <v>#VALUE!</v>
      </c>
    </row>
    <row r="34" spans="1:11" ht="12">
      <c r="A34" s="2" t="s">
        <v>51</v>
      </c>
      <c r="B34" s="2">
        <v>0</v>
      </c>
      <c r="C34" s="3" t="e">
        <f aca="true" t="shared" si="1" ref="C34:K34">(C32*$B34)</f>
        <v>#VALUE!</v>
      </c>
      <c r="D34" s="3" t="e">
        <f t="shared" si="1"/>
        <v>#VALUE!</v>
      </c>
      <c r="E34" s="3" t="e">
        <f t="shared" si="1"/>
        <v>#VALUE!</v>
      </c>
      <c r="F34" s="3" t="e">
        <f t="shared" si="1"/>
        <v>#VALUE!</v>
      </c>
      <c r="G34" s="3" t="e">
        <f t="shared" si="1"/>
        <v>#VALUE!</v>
      </c>
      <c r="H34" s="3" t="e">
        <f t="shared" si="1"/>
        <v>#VALUE!</v>
      </c>
      <c r="I34" s="3" t="e">
        <f t="shared" si="1"/>
        <v>#VALUE!</v>
      </c>
      <c r="J34" s="3" t="e">
        <f t="shared" si="1"/>
        <v>#VALUE!</v>
      </c>
      <c r="K34" s="3" t="e">
        <f t="shared" si="1"/>
        <v>#VALUE!</v>
      </c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22"/>
  <sheetViews>
    <sheetView showGridLines="0" zoomScalePageLayoutView="0" workbookViewId="0" topLeftCell="A1">
      <selection activeCell="G1" sqref="G1"/>
    </sheetView>
  </sheetViews>
  <sheetFormatPr defaultColWidth="9.625" defaultRowHeight="12"/>
  <cols>
    <col min="1" max="1" width="20.625" style="0" customWidth="1"/>
    <col min="2" max="2" width="8.625" style="0" customWidth="1"/>
    <col min="3" max="11" width="10.625" style="0" customWidth="1"/>
  </cols>
  <sheetData>
    <row r="1" spans="1:11" ht="12">
      <c r="A1" s="2"/>
      <c r="B1" s="2"/>
      <c r="C1" s="2" t="s">
        <v>52</v>
      </c>
      <c r="D1" s="2"/>
      <c r="E1" s="2"/>
      <c r="F1" s="2"/>
      <c r="G1" s="101">
        <f ca="1">NOW()</f>
        <v>40620.61129247685</v>
      </c>
      <c r="H1" s="2"/>
      <c r="I1" s="2"/>
      <c r="J1" s="2"/>
      <c r="K1" s="2"/>
    </row>
    <row r="2" spans="1:11" ht="12">
      <c r="A2" s="2"/>
      <c r="B2" s="2"/>
      <c r="C2" s="2" t="s">
        <v>44</v>
      </c>
      <c r="D2" s="2"/>
      <c r="E2" s="2"/>
      <c r="F2" s="2"/>
      <c r="G2" s="2"/>
      <c r="H2" s="2"/>
      <c r="I2" s="2"/>
      <c r="J2" s="2"/>
      <c r="K2" s="2"/>
    </row>
    <row r="4" spans="1:11" ht="12">
      <c r="A4" s="2"/>
      <c r="B4" s="2"/>
      <c r="C4" s="7" t="s">
        <v>47</v>
      </c>
      <c r="D4" s="7" t="s">
        <v>48</v>
      </c>
      <c r="E4" s="7" t="s">
        <v>49</v>
      </c>
      <c r="F4" s="2"/>
      <c r="G4" s="2"/>
      <c r="H4" s="2"/>
      <c r="I4" s="2"/>
      <c r="J4" s="2"/>
      <c r="K4" s="2"/>
    </row>
    <row r="5" spans="1:11" ht="12">
      <c r="A5" s="6" t="s">
        <v>7</v>
      </c>
      <c r="B5" s="6" t="s">
        <v>7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  <c r="I5" s="6" t="s">
        <v>7</v>
      </c>
      <c r="J5" s="6" t="s">
        <v>7</v>
      </c>
      <c r="K5" s="2"/>
    </row>
    <row r="6" spans="1:11" ht="12">
      <c r="A6" s="2" t="e">
        <v>#VALUE!</v>
      </c>
      <c r="B6" s="2"/>
      <c r="C6" s="3" t="e">
        <v>#VALUE!</v>
      </c>
      <c r="D6" s="3" t="e">
        <v>#VALUE!</v>
      </c>
      <c r="E6" s="3" t="e">
        <v>#VALUE!</v>
      </c>
      <c r="F6" s="3" t="e">
        <v>#VALUE!</v>
      </c>
      <c r="G6" s="3" t="e">
        <v>#VALUE!</v>
      </c>
      <c r="H6" s="3" t="e">
        <v>#VALUE!</v>
      </c>
      <c r="I6" s="3" t="e">
        <v>#VALUE!</v>
      </c>
      <c r="J6" s="3" t="e">
        <v>#VALUE!</v>
      </c>
      <c r="K6" s="2"/>
    </row>
    <row r="7" spans="1:11" ht="12">
      <c r="A7" s="2" t="e">
        <v>#VALUE!</v>
      </c>
      <c r="B7" s="2"/>
      <c r="C7" s="3" t="e">
        <v>#VALUE!</v>
      </c>
      <c r="D7" s="3" t="e">
        <v>#VALUE!</v>
      </c>
      <c r="E7" s="3" t="e">
        <v>#VALUE!</v>
      </c>
      <c r="F7" s="3" t="e">
        <v>#VALUE!</v>
      </c>
      <c r="G7" s="3" t="e">
        <v>#VALUE!</v>
      </c>
      <c r="H7" s="3" t="e">
        <v>#VALUE!</v>
      </c>
      <c r="I7" s="3" t="e">
        <v>#VALUE!</v>
      </c>
      <c r="J7" s="3" t="e">
        <v>#VALUE!</v>
      </c>
      <c r="K7" s="2"/>
    </row>
    <row r="8" spans="1:11" ht="12">
      <c r="A8" s="2" t="e">
        <v>#VALUE!</v>
      </c>
      <c r="B8" s="2"/>
      <c r="C8" s="3" t="e">
        <v>#VALUE!</v>
      </c>
      <c r="D8" s="3" t="e">
        <v>#VALUE!</v>
      </c>
      <c r="E8" s="3" t="e">
        <v>#VALUE!</v>
      </c>
      <c r="F8" s="3" t="e">
        <v>#VALUE!</v>
      </c>
      <c r="G8" s="3" t="e">
        <v>#VALUE!</v>
      </c>
      <c r="H8" s="3" t="e">
        <v>#VALUE!</v>
      </c>
      <c r="I8" s="3" t="e">
        <v>#VALUE!</v>
      </c>
      <c r="J8" s="3" t="e">
        <v>#VALUE!</v>
      </c>
      <c r="K8" s="2"/>
    </row>
    <row r="9" spans="1:11" ht="12">
      <c r="A9" s="2" t="e">
        <v>#VALUE!</v>
      </c>
      <c r="B9" s="2"/>
      <c r="C9" s="3" t="e">
        <v>#VALUE!</v>
      </c>
      <c r="D9" s="3" t="e">
        <v>#VALUE!</v>
      </c>
      <c r="E9" s="3" t="e">
        <v>#VALUE!</v>
      </c>
      <c r="F9" s="3" t="e">
        <v>#VALUE!</v>
      </c>
      <c r="G9" s="3" t="e">
        <v>#VALUE!</v>
      </c>
      <c r="H9" s="3" t="e">
        <v>#VALUE!</v>
      </c>
      <c r="I9" s="3" t="e">
        <v>#VALUE!</v>
      </c>
      <c r="J9" s="3" t="e">
        <v>#VALUE!</v>
      </c>
      <c r="K9" s="2"/>
    </row>
    <row r="10" spans="1:11" ht="12">
      <c r="A10" s="2" t="e">
        <v>#VALUE!</v>
      </c>
      <c r="B10" s="2"/>
      <c r="C10" s="3" t="e">
        <v>#VALUE!</v>
      </c>
      <c r="D10" s="3" t="e">
        <v>#VALUE!</v>
      </c>
      <c r="E10" s="3" t="e">
        <v>#VALUE!</v>
      </c>
      <c r="F10" s="3" t="e">
        <v>#VALUE!</v>
      </c>
      <c r="G10" s="3" t="e">
        <v>#VALUE!</v>
      </c>
      <c r="H10" s="3" t="e">
        <v>#VALUE!</v>
      </c>
      <c r="I10" s="3" t="e">
        <v>#VALUE!</v>
      </c>
      <c r="J10" s="3" t="e">
        <v>#VALUE!</v>
      </c>
      <c r="K10" s="2"/>
    </row>
    <row r="11" spans="1:11" ht="12">
      <c r="A11" s="2" t="e">
        <v>#VALUE!</v>
      </c>
      <c r="B11" s="2"/>
      <c r="C11" s="3" t="e">
        <v>#VALUE!</v>
      </c>
      <c r="D11" s="3" t="e">
        <v>#VALUE!</v>
      </c>
      <c r="E11" s="3" t="e">
        <v>#VALUE!</v>
      </c>
      <c r="F11" s="3" t="e">
        <v>#VALUE!</v>
      </c>
      <c r="G11" s="3" t="e">
        <v>#VALUE!</v>
      </c>
      <c r="H11" s="3" t="e">
        <v>#VALUE!</v>
      </c>
      <c r="I11" s="3" t="e">
        <v>#VALUE!</v>
      </c>
      <c r="J11" s="3" t="e">
        <v>#VALUE!</v>
      </c>
      <c r="K11" s="2"/>
    </row>
    <row r="12" spans="1:11" ht="12">
      <c r="A12" s="2" t="e">
        <v>#VALUE!</v>
      </c>
      <c r="B12" s="2"/>
      <c r="C12" s="3" t="e">
        <v>#VALUE!</v>
      </c>
      <c r="D12" s="3" t="e">
        <v>#VALUE!</v>
      </c>
      <c r="E12" s="3" t="e">
        <v>#VALUE!</v>
      </c>
      <c r="F12" s="3" t="e">
        <v>#VALUE!</v>
      </c>
      <c r="G12" s="3" t="e">
        <v>#VALUE!</v>
      </c>
      <c r="H12" s="3" t="e">
        <v>#VALUE!</v>
      </c>
      <c r="I12" s="3" t="e">
        <v>#VALUE!</v>
      </c>
      <c r="J12" s="3" t="e">
        <v>#VALUE!</v>
      </c>
      <c r="K12" s="2"/>
    </row>
    <row r="13" spans="1:11" ht="12">
      <c r="A13" s="2" t="e">
        <v>#VALUE!</v>
      </c>
      <c r="B13" s="2"/>
      <c r="C13" s="3" t="e">
        <v>#VALUE!</v>
      </c>
      <c r="D13" s="3" t="e">
        <v>#VALUE!</v>
      </c>
      <c r="E13" s="3" t="e">
        <v>#VALUE!</v>
      </c>
      <c r="F13" s="3" t="e">
        <v>#VALUE!</v>
      </c>
      <c r="G13" s="3" t="e">
        <v>#VALUE!</v>
      </c>
      <c r="H13" s="3" t="e">
        <v>#VALUE!</v>
      </c>
      <c r="I13" s="3" t="e">
        <v>#VALUE!</v>
      </c>
      <c r="J13" s="3" t="e">
        <v>#VALUE!</v>
      </c>
      <c r="K13" s="2"/>
    </row>
    <row r="14" spans="1:11" ht="12">
      <c r="A14" s="2" t="e">
        <v>#VALUE!</v>
      </c>
      <c r="B14" s="2"/>
      <c r="C14" s="3" t="e">
        <v>#VALUE!</v>
      </c>
      <c r="D14" s="3" t="e">
        <v>#VALUE!</v>
      </c>
      <c r="E14" s="3" t="e">
        <v>#VALUE!</v>
      </c>
      <c r="F14" s="3" t="e">
        <v>#VALUE!</v>
      </c>
      <c r="G14" s="3" t="e">
        <v>#VALUE!</v>
      </c>
      <c r="H14" s="3" t="e">
        <v>#VALUE!</v>
      </c>
      <c r="I14" s="3" t="e">
        <v>#VALUE!</v>
      </c>
      <c r="J14" s="3" t="e">
        <v>#VALUE!</v>
      </c>
      <c r="K14" s="2"/>
    </row>
    <row r="15" spans="1:11" ht="12">
      <c r="A15" s="2" t="e">
        <v>#VALUE!</v>
      </c>
      <c r="B15" s="2"/>
      <c r="C15" s="3" t="e">
        <v>#VALUE!</v>
      </c>
      <c r="D15" s="3" t="e">
        <v>#VALUE!</v>
      </c>
      <c r="E15" s="3" t="e">
        <v>#VALUE!</v>
      </c>
      <c r="F15" s="3" t="e">
        <v>#VALUE!</v>
      </c>
      <c r="G15" s="3" t="e">
        <v>#VALUE!</v>
      </c>
      <c r="H15" s="3" t="e">
        <v>#VALUE!</v>
      </c>
      <c r="I15" s="3" t="e">
        <v>#VALUE!</v>
      </c>
      <c r="J15" s="3" t="e">
        <v>#VALUE!</v>
      </c>
      <c r="K15" s="2"/>
    </row>
    <row r="16" spans="1:11" ht="12">
      <c r="A16" s="2" t="e">
        <v>#VALUE!</v>
      </c>
      <c r="B16" s="2"/>
      <c r="C16" s="3" t="e">
        <v>#VALUE!</v>
      </c>
      <c r="D16" s="3" t="e">
        <v>#VALUE!</v>
      </c>
      <c r="E16" s="3" t="e">
        <v>#VALUE!</v>
      </c>
      <c r="F16" s="3" t="e">
        <v>#VALUE!</v>
      </c>
      <c r="G16" s="3" t="e">
        <v>#VALUE!</v>
      </c>
      <c r="H16" s="3" t="e">
        <v>#VALUE!</v>
      </c>
      <c r="I16" s="3" t="e">
        <v>#VALUE!</v>
      </c>
      <c r="J16" s="3" t="e">
        <v>#VALUE!</v>
      </c>
      <c r="K16" s="2"/>
    </row>
    <row r="17" spans="1:10" ht="12">
      <c r="A17" s="2" t="e">
        <v>#VALUE!</v>
      </c>
      <c r="B17" s="2"/>
      <c r="C17" s="3" t="e">
        <v>#VALUE!</v>
      </c>
      <c r="D17" s="3" t="e">
        <v>#VALUE!</v>
      </c>
      <c r="E17" s="3" t="e">
        <v>#VALUE!</v>
      </c>
      <c r="F17" s="3" t="e">
        <v>#VALUE!</v>
      </c>
      <c r="G17" s="3" t="e">
        <v>#VALUE!</v>
      </c>
      <c r="H17" s="3" t="e">
        <v>#VALUE!</v>
      </c>
      <c r="I17" s="3" t="e">
        <v>#VALUE!</v>
      </c>
      <c r="J17" s="3" t="e">
        <v>#VALUE!</v>
      </c>
    </row>
    <row r="18" spans="1:10" ht="12">
      <c r="A18" s="2" t="e">
        <v>#VALUE!</v>
      </c>
      <c r="B18" s="2"/>
      <c r="C18" s="3" t="e">
        <v>#VALUE!</v>
      </c>
      <c r="D18" s="3" t="e">
        <v>#VALUE!</v>
      </c>
      <c r="E18" s="3" t="e">
        <v>#VALUE!</v>
      </c>
      <c r="F18" s="3" t="e">
        <v>#VALUE!</v>
      </c>
      <c r="G18" s="3" t="e">
        <v>#VALUE!</v>
      </c>
      <c r="H18" s="3" t="e">
        <v>#VALUE!</v>
      </c>
      <c r="I18" s="3" t="e">
        <v>#VALUE!</v>
      </c>
      <c r="J18" s="3" t="e">
        <v>#VALUE!</v>
      </c>
    </row>
    <row r="19" spans="1:10" ht="12">
      <c r="A19" s="2"/>
      <c r="B19" s="2"/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8" t="s">
        <v>7</v>
      </c>
      <c r="J19" s="8" t="s">
        <v>7</v>
      </c>
    </row>
    <row r="20" spans="1:10" ht="12">
      <c r="A20" s="7" t="s">
        <v>50</v>
      </c>
      <c r="B20" s="2"/>
      <c r="C20" s="3" t="e">
        <f aca="true" t="shared" si="0" ref="C20:J20">SUM(C6:C18)</f>
        <v>#VALUE!</v>
      </c>
      <c r="D20" s="3" t="e">
        <f t="shared" si="0"/>
        <v>#VALUE!</v>
      </c>
      <c r="E20" s="3" t="e">
        <f t="shared" si="0"/>
        <v>#VALUE!</v>
      </c>
      <c r="F20" s="3" t="e">
        <f t="shared" si="0"/>
        <v>#VALUE!</v>
      </c>
      <c r="G20" s="3" t="e">
        <f t="shared" si="0"/>
        <v>#VALUE!</v>
      </c>
      <c r="H20" s="3" t="e">
        <f t="shared" si="0"/>
        <v>#VALUE!</v>
      </c>
      <c r="I20" s="3" t="e">
        <f t="shared" si="0"/>
        <v>#VALUE!</v>
      </c>
      <c r="J20" s="3" t="e">
        <f t="shared" si="0"/>
        <v>#VALUE!</v>
      </c>
    </row>
    <row r="22" spans="1:10" ht="12">
      <c r="A22" s="2" t="s">
        <v>144</v>
      </c>
      <c r="B22" s="2">
        <v>0</v>
      </c>
      <c r="C22" s="3" t="e">
        <f aca="true" t="shared" si="1" ref="C22:J22">(C20*$B22)</f>
        <v>#VALUE!</v>
      </c>
      <c r="D22" s="3" t="e">
        <f t="shared" si="1"/>
        <v>#VALUE!</v>
      </c>
      <c r="E22" s="3" t="e">
        <f t="shared" si="1"/>
        <v>#VALUE!</v>
      </c>
      <c r="F22" s="3" t="e">
        <f t="shared" si="1"/>
        <v>#VALUE!</v>
      </c>
      <c r="G22" s="3" t="e">
        <f t="shared" si="1"/>
        <v>#VALUE!</v>
      </c>
      <c r="H22" s="3" t="e">
        <f t="shared" si="1"/>
        <v>#VALUE!</v>
      </c>
      <c r="I22" s="3" t="e">
        <f t="shared" si="1"/>
        <v>#VALUE!</v>
      </c>
      <c r="J22" s="3" t="e">
        <f t="shared" si="1"/>
        <v>#VALUE!</v>
      </c>
    </row>
  </sheetData>
  <sheetProtection/>
  <printOptions/>
  <pageMargins left="0.5" right="0.5" top="0.5" bottom="0.5" header="0.5" footer="0.5"/>
  <pageSetup horizontalDpi="600" verticalDpi="600" orientation="landscape" r:id="rId1"/>
  <rowBreaks count="1" manualBreakCount="1">
    <brk id="46" max="255" man="1"/>
  </rowBreaks>
  <colBreaks count="2" manualBreakCount="2">
    <brk id="11" max="65535" man="1"/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D1" sqref="D1:G1"/>
    </sheetView>
  </sheetViews>
  <sheetFormatPr defaultColWidth="9.00390625" defaultRowHeight="12"/>
  <cols>
    <col min="1" max="1" width="12.25390625" style="25" customWidth="1"/>
    <col min="2" max="2" width="11.125" style="25" customWidth="1"/>
    <col min="3" max="3" width="15.50390625" style="25" customWidth="1"/>
    <col min="4" max="4" width="12.125" style="25" customWidth="1"/>
    <col min="5" max="5" width="12.25390625" style="25" customWidth="1"/>
    <col min="6" max="6" width="10.25390625" style="25" customWidth="1"/>
    <col min="7" max="8" width="11.125" style="25" customWidth="1"/>
    <col min="9" max="9" width="18.625" style="25" customWidth="1"/>
    <col min="10" max="16384" width="9.00390625" style="25" customWidth="1"/>
  </cols>
  <sheetData>
    <row r="1" spans="1:7" ht="20.25" customHeight="1">
      <c r="A1" s="27" t="s">
        <v>139</v>
      </c>
      <c r="D1" s="118">
        <f>A!C3</f>
        <v>0</v>
      </c>
      <c r="E1" s="118"/>
      <c r="F1" s="118"/>
      <c r="G1" s="118"/>
    </row>
    <row r="2" ht="12">
      <c r="A2" s="102">
        <f ca="1">NOW()</f>
        <v>40620.61129224537</v>
      </c>
    </row>
    <row r="3" ht="12">
      <c r="A3" s="60"/>
    </row>
    <row r="4" spans="1:3" ht="15" customHeight="1">
      <c r="A4" s="61" t="s">
        <v>322</v>
      </c>
      <c r="C4" s="62"/>
    </row>
    <row r="5" spans="1:7" ht="12">
      <c r="A5" s="63" t="s">
        <v>323</v>
      </c>
      <c r="C5" s="119"/>
      <c r="D5" s="119"/>
      <c r="E5" s="119"/>
      <c r="F5" s="119"/>
      <c r="G5" s="119"/>
    </row>
    <row r="6" spans="1:3" ht="12">
      <c r="A6" s="63"/>
      <c r="C6" s="64"/>
    </row>
    <row r="7" spans="1:9" ht="12.75">
      <c r="A7" s="65"/>
      <c r="B7" s="92" t="s">
        <v>303</v>
      </c>
      <c r="C7" s="93" t="s">
        <v>304</v>
      </c>
      <c r="D7" s="92" t="s">
        <v>305</v>
      </c>
      <c r="E7" s="92" t="s">
        <v>306</v>
      </c>
      <c r="F7" s="92" t="s">
        <v>307</v>
      </c>
      <c r="G7" s="92" t="s">
        <v>308</v>
      </c>
      <c r="H7" s="92" t="s">
        <v>309</v>
      </c>
      <c r="I7" s="66"/>
    </row>
    <row r="8" spans="1:9" ht="12.75">
      <c r="A8" s="94" t="s">
        <v>310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67"/>
    </row>
    <row r="9" spans="1:9" ht="12.75">
      <c r="A9" s="95">
        <v>7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66"/>
    </row>
    <row r="10" spans="1:9" ht="12.75">
      <c r="A10" s="95">
        <v>8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66"/>
    </row>
    <row r="11" spans="1:9" ht="12.75">
      <c r="A11" s="95">
        <v>9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66"/>
    </row>
    <row r="12" spans="1:9" ht="12.75">
      <c r="A12" s="95">
        <v>10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66"/>
    </row>
    <row r="13" spans="1:9" ht="12.75">
      <c r="A13" s="95">
        <v>11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66"/>
    </row>
    <row r="14" spans="1:9" ht="12.75">
      <c r="A14" s="94" t="s">
        <v>311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66"/>
    </row>
    <row r="15" spans="1:9" ht="12.75">
      <c r="A15" s="94">
        <v>1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66"/>
    </row>
    <row r="16" spans="1:9" ht="12.75">
      <c r="A16" s="95">
        <v>2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66"/>
    </row>
    <row r="17" spans="1:9" ht="12.75">
      <c r="A17" s="95">
        <v>3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66"/>
    </row>
    <row r="18" spans="1:9" ht="12.75">
      <c r="A18" s="95">
        <v>4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66"/>
    </row>
    <row r="19" spans="1:9" ht="12.75">
      <c r="A19" s="95">
        <v>5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66"/>
    </row>
    <row r="20" spans="1:9" ht="12.75">
      <c r="A20" s="95">
        <v>6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66"/>
    </row>
    <row r="21" spans="1:9" ht="12.75">
      <c r="A21" s="95">
        <v>7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66"/>
    </row>
    <row r="22" spans="1:9" ht="12.75">
      <c r="A22" s="95">
        <v>8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66"/>
    </row>
    <row r="23" spans="1:9" ht="12.75">
      <c r="A23" s="95">
        <v>9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66"/>
    </row>
    <row r="24" spans="1:9" ht="12.75">
      <c r="A24" s="95">
        <v>10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66"/>
    </row>
    <row r="25" spans="1:9" ht="12.75">
      <c r="A25" s="95">
        <v>11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66"/>
    </row>
    <row r="26" spans="1:9" ht="12.75">
      <c r="A26" s="94" t="s">
        <v>312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66"/>
    </row>
    <row r="27" spans="1:9" ht="12.75">
      <c r="A27" s="95">
        <v>1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66"/>
    </row>
    <row r="28" spans="1:9" ht="12.75">
      <c r="A28" s="95">
        <v>2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66"/>
    </row>
    <row r="29" spans="1:9" ht="12.75">
      <c r="A29" s="95">
        <v>3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66"/>
    </row>
    <row r="30" spans="1:9" ht="12.75">
      <c r="A30" s="95">
        <v>4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68"/>
    </row>
    <row r="31" spans="1:9" ht="12.75">
      <c r="A31" s="94" t="s">
        <v>327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66"/>
    </row>
    <row r="32" spans="1:9" ht="12.75">
      <c r="A32" s="65"/>
      <c r="B32" s="66"/>
      <c r="C32" s="69"/>
      <c r="D32" s="66"/>
      <c r="E32" s="66"/>
      <c r="F32" s="66"/>
      <c r="G32" s="66"/>
      <c r="H32" s="86">
        <f>SUM(B8:H31)</f>
        <v>0</v>
      </c>
      <c r="I32" s="66" t="s">
        <v>313</v>
      </c>
    </row>
    <row r="33" spans="1:9" ht="12.75">
      <c r="A33" s="65"/>
      <c r="B33" s="87">
        <f>H32</f>
        <v>0</v>
      </c>
      <c r="C33" s="66" t="s">
        <v>314</v>
      </c>
      <c r="D33" s="70">
        <f>B33*52</f>
        <v>0</v>
      </c>
      <c r="E33" s="71" t="s">
        <v>315</v>
      </c>
      <c r="F33" s="72">
        <f>D33/2080</f>
        <v>0</v>
      </c>
      <c r="G33" s="73" t="s">
        <v>9</v>
      </c>
      <c r="H33" s="66"/>
      <c r="I33" s="66"/>
    </row>
    <row r="34" spans="1:9" ht="12.75">
      <c r="A34" s="65"/>
      <c r="B34" s="66"/>
      <c r="C34" s="66"/>
      <c r="D34" s="66"/>
      <c r="E34" s="66"/>
      <c r="F34" s="74"/>
      <c r="G34" s="66"/>
      <c r="H34" s="66"/>
      <c r="I34" s="75"/>
    </row>
    <row r="35" spans="1:9" ht="12.75">
      <c r="A35" s="76" t="s">
        <v>316</v>
      </c>
      <c r="B35" s="66"/>
      <c r="C35" s="69"/>
      <c r="D35" s="66"/>
      <c r="E35" s="66"/>
      <c r="F35" s="66"/>
      <c r="G35" s="66"/>
      <c r="H35" s="66"/>
      <c r="I35" s="66"/>
    </row>
    <row r="36" spans="1:9" ht="12.75">
      <c r="A36" s="77" t="s">
        <v>326</v>
      </c>
      <c r="B36" s="66"/>
      <c r="C36" s="69"/>
      <c r="D36" s="85">
        <v>0</v>
      </c>
      <c r="E36" s="68" t="s">
        <v>317</v>
      </c>
      <c r="F36" s="70">
        <f>2.5*52*D36</f>
        <v>0</v>
      </c>
      <c r="G36" s="68" t="s">
        <v>318</v>
      </c>
      <c r="H36" s="78">
        <f>F36/2080</f>
        <v>0</v>
      </c>
      <c r="I36" s="79" t="s">
        <v>9</v>
      </c>
    </row>
    <row r="37" spans="1:9" ht="12.75">
      <c r="A37" s="65"/>
      <c r="B37" s="66"/>
      <c r="C37" s="69"/>
      <c r="D37" s="67"/>
      <c r="E37" s="66"/>
      <c r="F37" s="74"/>
      <c r="G37" s="74"/>
      <c r="H37" s="80"/>
      <c r="I37" s="66"/>
    </row>
    <row r="38" spans="1:9" ht="12.75">
      <c r="A38" s="76" t="s">
        <v>319</v>
      </c>
      <c r="B38" s="66"/>
      <c r="C38" s="69"/>
      <c r="D38" s="67"/>
      <c r="E38" s="66"/>
      <c r="F38" s="66"/>
      <c r="G38" s="66"/>
      <c r="H38" s="80"/>
      <c r="I38" s="66"/>
    </row>
    <row r="39" spans="1:9" ht="12.75">
      <c r="A39" s="81" t="s">
        <v>328</v>
      </c>
      <c r="B39" s="66"/>
      <c r="C39" s="66"/>
      <c r="D39" s="85">
        <v>0</v>
      </c>
      <c r="E39" s="90" t="s">
        <v>320</v>
      </c>
      <c r="F39" s="82">
        <f>1.25*12*D39</f>
        <v>0</v>
      </c>
      <c r="G39" s="68" t="s">
        <v>318</v>
      </c>
      <c r="H39" s="78">
        <f>F39/2080</f>
        <v>0</v>
      </c>
      <c r="I39" s="79" t="s">
        <v>9</v>
      </c>
    </row>
    <row r="40" spans="1:9" ht="12.75">
      <c r="A40" s="66"/>
      <c r="B40" s="66"/>
      <c r="C40" s="66"/>
      <c r="D40" s="66"/>
      <c r="E40" s="66"/>
      <c r="F40" s="66"/>
      <c r="G40" s="66"/>
      <c r="H40" s="66"/>
      <c r="I40" s="66"/>
    </row>
    <row r="41" spans="1:9" ht="12.75">
      <c r="A41" s="79" t="s">
        <v>321</v>
      </c>
      <c r="B41" s="66"/>
      <c r="C41" s="66"/>
      <c r="D41" s="66"/>
      <c r="E41" s="83"/>
      <c r="F41" s="66"/>
      <c r="G41" s="66"/>
      <c r="H41" s="66"/>
      <c r="I41" s="66"/>
    </row>
    <row r="42" spans="1:9" ht="12.75">
      <c r="A42" s="116" t="s">
        <v>324</v>
      </c>
      <c r="B42" s="116"/>
      <c r="C42" s="116"/>
      <c r="D42" s="66"/>
      <c r="E42" s="83"/>
      <c r="F42" s="66"/>
      <c r="G42" s="66"/>
      <c r="H42" s="88"/>
      <c r="I42" s="66"/>
    </row>
    <row r="43" spans="1:9" ht="12.75" customHeight="1">
      <c r="A43" s="116"/>
      <c r="B43" s="116"/>
      <c r="C43" s="116"/>
      <c r="D43" s="89">
        <v>0</v>
      </c>
      <c r="E43" s="117" t="s">
        <v>325</v>
      </c>
      <c r="F43" s="117"/>
      <c r="G43" s="117"/>
      <c r="H43" s="72">
        <f>(D43*F33)/2080</f>
        <v>0</v>
      </c>
      <c r="I43" s="79" t="s">
        <v>9</v>
      </c>
    </row>
    <row r="44" spans="1:9" ht="12.75">
      <c r="A44" s="66"/>
      <c r="B44" s="84"/>
      <c r="C44" s="84"/>
      <c r="D44" s="66"/>
      <c r="E44"/>
      <c r="F44"/>
      <c r="G44"/>
      <c r="H44"/>
      <c r="I44"/>
    </row>
  </sheetData>
  <sheetProtection/>
  <mergeCells count="4">
    <mergeCell ref="A42:C43"/>
    <mergeCell ref="E43:G43"/>
    <mergeCell ref="D1:G1"/>
    <mergeCell ref="C5:G5"/>
  </mergeCells>
  <dataValidations count="7">
    <dataValidation allowBlank="1" showInputMessage="1" showErrorMessage="1" prompt="Enter the number of consumers/beds" sqref="D36 D39"/>
    <dataValidation allowBlank="1" showInputMessage="1" showErrorMessage="1" prompt="Enter the number of hours for 1 full-time staff" sqref="D43"/>
    <dataValidation allowBlank="1" showInputMessage="1" showErrorMessage="1" prompt="Enter the level of the facility ( i.e., Level 1, 2 or 3)" sqref="C5:G5"/>
    <dataValidation allowBlank="1" showInputMessage="1" showErrorMessage="1" prompt="The name will carry forward from Sch A (tab A)" sqref="D1:G1"/>
    <dataValidation allowBlank="1" showInputMessage="1" showErrorMessage="1" prompt="Enter the number of staff who will work each hour (i.e. if this is a Level 3, 6 bed home, a minimum of 2 staff are needed for awake hours and 1 staff for sleep hours).&#10;" sqref="B7:H7"/>
    <dataValidation allowBlank="1" showInputMessage="1" showErrorMessage="1" prompt="Do not enter any information in this cell.  This number will automatically carry forward." sqref="D33"/>
    <dataValidation allowBlank="1" showInputMessage="1" showErrorMessage="1" prompt="Do not enter any information.  Number/calculations are automatic." sqref="F33 F36 F39 H36 H39 H43"/>
  </dataValidations>
  <printOptions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Schetzler</cp:lastModifiedBy>
  <cp:lastPrinted>2010-08-11T21:51:29Z</cp:lastPrinted>
  <dcterms:created xsi:type="dcterms:W3CDTF">2006-09-07T19:12:35Z</dcterms:created>
  <dcterms:modified xsi:type="dcterms:W3CDTF">2011-03-18T19:40:17Z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0x01010013D67458DA754F42B1D4CC1DBFAC6179</vt:lpwstr>
  </property>
</Properties>
</file>